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315" windowWidth="9690" windowHeight="7290" activeTab="3"/>
  </bookViews>
  <sheets>
    <sheet name="P2002" sheetId="1" r:id="rId1"/>
    <sheet name="V2002" sheetId="2" r:id="rId2"/>
    <sheet name="Příjmy" sheetId="3" r:id="rId3"/>
    <sheet name="BV" sheetId="4" r:id="rId4"/>
    <sheet name="KV" sheetId="5" r:id="rId5"/>
    <sheet name="fin." sheetId="6" r:id="rId6"/>
    <sheet name="P§" sheetId="7" r:id="rId7"/>
    <sheet name="V§" sheetId="8" r:id="rId8"/>
    <sheet name="Pp" sheetId="9" r:id="rId9"/>
    <sheet name="Vp" sheetId="10" r:id="rId10"/>
    <sheet name="Fp" sheetId="11" r:id="rId11"/>
    <sheet name="vývoj" sheetId="12" r:id="rId12"/>
    <sheet name="ROP" sheetId="13" r:id="rId13"/>
    <sheet name="ROV" sheetId="14" r:id="rId14"/>
    <sheet name="obsah" sheetId="15" r:id="rId15"/>
  </sheets>
  <definedNames>
    <definedName name="_xlnm.Print_Titles" localSheetId="3">'BV'!$1:$4</definedName>
    <definedName name="_xlnm.Print_Titles" localSheetId="4">'KV'!$1:$4</definedName>
    <definedName name="_xlnm.Print_Titles" localSheetId="2">'Příjmy'!$1:$4</definedName>
    <definedName name="_xlnm.Print_Titles" localSheetId="12">'ROP'!$1:$2</definedName>
    <definedName name="_xlnm.Print_Titles" localSheetId="13">'ROV'!$1:$2</definedName>
    <definedName name="_xlnm.Print_Titles" localSheetId="7">'V§'!$1:$2</definedName>
    <definedName name="_xlnm.Print_Titles" localSheetId="1">'V2002'!$1:$3</definedName>
    <definedName name="_xlnm.Print_Titles" localSheetId="9">'Vp'!$1:$3</definedName>
  </definedNames>
  <calcPr fullCalcOnLoad="1"/>
</workbook>
</file>

<file path=xl/sharedStrings.xml><?xml version="1.0" encoding="utf-8"?>
<sst xmlns="http://schemas.openxmlformats.org/spreadsheetml/2006/main" count="4747" uniqueCount="1962">
  <si>
    <t>Nákup služeb j.n. - zahraniční výstavy</t>
  </si>
  <si>
    <t>Nákup služeb j.n. - inzerce a propagace</t>
  </si>
  <si>
    <t xml:space="preserve">      Rozbor financování</t>
  </si>
  <si>
    <t>Nákup služeb j.n. - statistika</t>
  </si>
  <si>
    <t>Nákup služeb j.n. - týden zahraniční kultury</t>
  </si>
  <si>
    <t>Nákup služeb j.n. - spolupráce s partnerskými městy</t>
  </si>
  <si>
    <t>Nákup služeb j.n. - ostatní zahr. spolupráce</t>
  </si>
  <si>
    <t>Nákup služeb j.n. - MIC</t>
  </si>
  <si>
    <t>Nákup služeb j.n. - radniční bál</t>
  </si>
  <si>
    <t>Nákup služeb j.n. - Masopust</t>
  </si>
  <si>
    <t>Nákup služeb j.n. - Překročme bariéry</t>
  </si>
  <si>
    <t>Nákup služeb j.n. - Budějovický trojboj</t>
  </si>
  <si>
    <t>Nákup služeb j.n. - Čarodějnice</t>
  </si>
  <si>
    <t>Nákup služeb j.n. - Koncerty na letní scéně</t>
  </si>
  <si>
    <t>Nákup služeb j.n. - Den seniorů</t>
  </si>
  <si>
    <t>Nákup služeb j.n. - Slavnosti města</t>
  </si>
  <si>
    <t>Nákup služeb j.n. - tradiční svátky</t>
  </si>
  <si>
    <t>Nákup služeb j.n. - významná výročí</t>
  </si>
  <si>
    <t>Nákup služeb j.n. - fotodokumentace</t>
  </si>
  <si>
    <t>str. 8 - 22</t>
  </si>
  <si>
    <t>str. 23 - 26</t>
  </si>
  <si>
    <t xml:space="preserve">str. 27 </t>
  </si>
  <si>
    <t>str. 28 - 29</t>
  </si>
  <si>
    <t>str. 30 - 32</t>
  </si>
  <si>
    <t>str. 33</t>
  </si>
  <si>
    <t>str. 34 - 36</t>
  </si>
  <si>
    <t>str. 37</t>
  </si>
  <si>
    <t>str. 38 - 39</t>
  </si>
  <si>
    <t>str. 3 -10</t>
  </si>
  <si>
    <t>bez paragrafového členění - prodej akcií a maj.podílů</t>
  </si>
  <si>
    <t>Záležitosti civilního nouzového plánování j.n.</t>
  </si>
  <si>
    <t>Civilní nouzové plánování</t>
  </si>
  <si>
    <t>Příjmy z prodeje akcií</t>
  </si>
  <si>
    <t>Příjmy z prodeje majetkových podílů</t>
  </si>
  <si>
    <t>Neinvestiční přijaté dotace od krajů</t>
  </si>
  <si>
    <t xml:space="preserve">Nákup služeb j.n. - tisk kult.propag.materiálu </t>
  </si>
  <si>
    <t>Nákup služeb j.n. - kronika města</t>
  </si>
  <si>
    <t>Nákup služeb j.n. - výstavy</t>
  </si>
  <si>
    <t>Nákup služeb j.n. - stav.histor.průzkum</t>
  </si>
  <si>
    <t>OKU</t>
  </si>
  <si>
    <t>Rekonstrukce Nová ul.</t>
  </si>
  <si>
    <t>Experiment, Lidická</t>
  </si>
  <si>
    <t>Opravy a udržování - památníků a pam.desek</t>
  </si>
  <si>
    <t>Ostatní cestovní náhrady</t>
  </si>
  <si>
    <t>Věcné dary</t>
  </si>
  <si>
    <t>Nákup služeb j.n. - odchyt psů</t>
  </si>
  <si>
    <t>Neinv.dotace obč.sdruž. - Divadlo pod čepicí</t>
  </si>
  <si>
    <t>3392</t>
  </si>
  <si>
    <t>276 celkem</t>
  </si>
  <si>
    <t>Nákup služeb j.n. - Dny slovenské kultury</t>
  </si>
  <si>
    <t>104 celkem</t>
  </si>
  <si>
    <t>5112</t>
  </si>
  <si>
    <t>Plyn</t>
  </si>
  <si>
    <t>Služby školení a vzdělávání</t>
  </si>
  <si>
    <t>Nákup služeb j.n.</t>
  </si>
  <si>
    <t>3421</t>
  </si>
  <si>
    <t>Neinv.dot.nezisk.a pod.org.j.n. - nesport.org.</t>
  </si>
  <si>
    <t>Neinvestiční transfery obcím</t>
  </si>
  <si>
    <t>4319</t>
  </si>
  <si>
    <t>Ostatní osobní výdaje - úklid klubů důchodců</t>
  </si>
  <si>
    <t>Prádlo, oděv a obuv</t>
  </si>
  <si>
    <t>Knihy, učební pomůcky a tisk</t>
  </si>
  <si>
    <t>5153</t>
  </si>
  <si>
    <t>4399</t>
  </si>
  <si>
    <t>Nákup služeb j.n. - lékařské prohlídky</t>
  </si>
  <si>
    <t>Opravy a udržování - AzD</t>
  </si>
  <si>
    <t>Pohoštění - vánoční setkání důchodců</t>
  </si>
  <si>
    <t>5221</t>
  </si>
  <si>
    <t>5222</t>
  </si>
  <si>
    <t>5223</t>
  </si>
  <si>
    <t>5410</t>
  </si>
  <si>
    <t>4180</t>
  </si>
  <si>
    <t>Sociální dávky</t>
  </si>
  <si>
    <t>106 celkem</t>
  </si>
  <si>
    <t>5132</t>
  </si>
  <si>
    <t>Ochranné pomůcky</t>
  </si>
  <si>
    <t>6171</t>
  </si>
  <si>
    <t>Nákup služeb j.n. - plavání pro ZTP</t>
  </si>
  <si>
    <t>Uhrazené spl.přijatých půjček - nevyplacené mzdy</t>
  </si>
  <si>
    <t>Nákup materiálu j.n. - potraviny pro psy</t>
  </si>
  <si>
    <t>Nákup materiálu j.n. - pro občanské obřady</t>
  </si>
  <si>
    <t>Nákup materiálu j.n. - čistící prostředky</t>
  </si>
  <si>
    <t>DHINM - do 3 tis. Kč</t>
  </si>
  <si>
    <t>DHINM - nad 3 tis. Kč</t>
  </si>
  <si>
    <t>Nákup služeb j.n. - rozvoj cyklistiky</t>
  </si>
  <si>
    <t>Nákup služeb j.n. - dopravní průzkum</t>
  </si>
  <si>
    <t>Nálež.osob vykon.zákl.(náhr)nebo civ. službu</t>
  </si>
  <si>
    <t>Nákup materiálu j.n. - tonery</t>
  </si>
  <si>
    <t>Nákup materiálu j.n. - pro údržbu budov</t>
  </si>
  <si>
    <t>Nákup materiálu j.n.- ostatní</t>
  </si>
  <si>
    <t>Nákup materiálu j.n. - tiskopisy, filmy</t>
  </si>
  <si>
    <t>Nákup materiálu j.n. - náhradní díly na auta</t>
  </si>
  <si>
    <t>Nákup materiálu j.n. - na údržbu - informatika</t>
  </si>
  <si>
    <t>Služby pošt</t>
  </si>
  <si>
    <t>5166</t>
  </si>
  <si>
    <t>Služby zpracování dat - aktualizace právního SW</t>
  </si>
  <si>
    <t>Služby zpracování dat - aktualizace antivir.programu</t>
  </si>
  <si>
    <t>Služby zpracování dat - připojení k síti Internet</t>
  </si>
  <si>
    <t>Nákup služeb j.n. - dodavatelský úklid</t>
  </si>
  <si>
    <t>Nákup služeb j.n. - inzerce</t>
  </si>
  <si>
    <t>Nákup služeb j.n. - odvoz odpadu</t>
  </si>
  <si>
    <t>Nákup služeb j.n. - vazba tiskopisů</t>
  </si>
  <si>
    <t>Nákup služeb j.n. - servis kopírek</t>
  </si>
  <si>
    <t>Nákup služeb j.n. - nákl.přeprava, stěhování</t>
  </si>
  <si>
    <t>Ost.nedaňové příjmy j.n. - výtěžek sázkových her</t>
  </si>
  <si>
    <t>Ost.nedaňové příjmy j.n. - zrušené poplatky</t>
  </si>
  <si>
    <t>Úroky - z úvěru HypoVereinsbank a.s.</t>
  </si>
  <si>
    <t>Opravy a udržování - topení a VS</t>
  </si>
  <si>
    <t>Opravy a udržování - elektro, svítidel</t>
  </si>
  <si>
    <t>Opravy a udržování - kancelářské techniky</t>
  </si>
  <si>
    <t>Opravy a udržování - ostatní</t>
  </si>
  <si>
    <t>Opravy a udržování - HW</t>
  </si>
  <si>
    <t>Poskytované zálohy a jistiny j.n. - karty CCS</t>
  </si>
  <si>
    <t>Poskytnuté neinv.přísp. a náhrady - soc.pohřby</t>
  </si>
  <si>
    <t>Převody z vlastních fondů hospodářské činnosti</t>
  </si>
  <si>
    <t>Povinné pojistné na zdravotní pojištění</t>
  </si>
  <si>
    <t>Poskytnuté neinvestiční příspěvky a náhrady</t>
  </si>
  <si>
    <t>Neinvestiční dotace občanským sdružením</t>
  </si>
  <si>
    <t>Služby školení a vzdělávání - veterinární, ref.</t>
  </si>
  <si>
    <t>V l a s t n í   p ř í j m y</t>
  </si>
  <si>
    <t>Nákup služeb j.n. - zeleň kasárny Čt.Dvory</t>
  </si>
  <si>
    <t>Budovy, haly a stavby - Šv. Hrádek</t>
  </si>
  <si>
    <t>Nákup služeb j.n. - propagační akce CR</t>
  </si>
  <si>
    <t>Nákup služeb j.n. - překlady a tlumočení</t>
  </si>
  <si>
    <t>Nákup služeb j.n. - tisk</t>
  </si>
  <si>
    <t>Nákup služeb j.n. - preference HD</t>
  </si>
  <si>
    <t>Služby zpracování dat - technická podpora</t>
  </si>
  <si>
    <t>DHINM - výpočetní technika</t>
  </si>
  <si>
    <t>Programové vybavení - vč.upgrade SW</t>
  </si>
  <si>
    <t>Nákup služeb j.n. - servis ASW sociál</t>
  </si>
  <si>
    <t>Výpočetní technika - Firewall a DMZ</t>
  </si>
  <si>
    <t>Výpočetní technika - podatelna</t>
  </si>
  <si>
    <t>Splátky půjček od SR</t>
  </si>
  <si>
    <t>Neinvestiční transfery obyvatelstvu nemající povahu dotace ani daru</t>
  </si>
  <si>
    <t>Služby zpracování dat - systémová integrace</t>
  </si>
  <si>
    <t>Nákup služeb j.n. - Vodní hry</t>
  </si>
  <si>
    <t>Rekonstrukce objektu "Trival"</t>
  </si>
  <si>
    <t>Daň z příjmů FO ze sam.výděl.činnosti</t>
  </si>
  <si>
    <t>Daň z příjmů FO z kapitálových výnosů</t>
  </si>
  <si>
    <t>Nákup materiálu j.n. - foto, zdrav.pomůcky</t>
  </si>
  <si>
    <t>Nákup materiálu j.n. - náboje</t>
  </si>
  <si>
    <t>Neinvest.dot.podnik.subjektům j.n. - ekol.výchova</t>
  </si>
  <si>
    <t>Neinv.dot.nezisk.a pod.org.j.n. - vol.aktivity mládeže</t>
  </si>
  <si>
    <t>Nespecifikované rezervy - opravy šk.zařízení</t>
  </si>
  <si>
    <t>Neinvest.dotace neziskovým a pod.org. j.n.</t>
  </si>
  <si>
    <t>Konzultační, porad.a právní služby - FRB</t>
  </si>
  <si>
    <t>Konzult.,porad.a právní služby - informatika</t>
  </si>
  <si>
    <t>Konzultační, porad.a právní služby - EU</t>
  </si>
  <si>
    <t>Konzult.,porad.a práv.služby - prohlídky mostů</t>
  </si>
  <si>
    <t>Konzult.,porad.a práv.služby - znalecké posudky</t>
  </si>
  <si>
    <t>Konzult.,porad.a práv.služby - Švábův Hrádek</t>
  </si>
  <si>
    <t>Konzult.,porad.a práv.služby - revize dětských prvků</t>
  </si>
  <si>
    <t>Konzult.,porad.a práv.služby - energetické audity</t>
  </si>
  <si>
    <t>Konzult.,porad.a práv.služby - personální audit + poradenství</t>
  </si>
  <si>
    <t>Konzult.,porad.a práv.služby - překlady, tlumoč.</t>
  </si>
  <si>
    <t>Neinv.dot.nefin.podnik.subj. - slavnosti E.Destinnové</t>
  </si>
  <si>
    <t>Neinv.dot.nefin.podnik.subj. - práv. osobám</t>
  </si>
  <si>
    <t>Neinv.dot.nefin.podnik.subj. - Beat maratón</t>
  </si>
  <si>
    <t>Neinv.dot.nezisk.a pod.org. j.n. - ekol.výchova</t>
  </si>
  <si>
    <t>Neinv.dot.nezisk.a pod.org.j.n.  - Jč.zvonek</t>
  </si>
  <si>
    <t>Neinv.dot.nezisk.a pod.org.j.n.  - ČČK, SD</t>
  </si>
  <si>
    <t>Neinv.dot.nezisk.a pod.org.j.n.  - čl.přísp sdruž.ZS</t>
  </si>
  <si>
    <t>Ost.neinvestiční výdaje j.n. - půdní vestavby</t>
  </si>
  <si>
    <t>DHINM - lavičky, dětské prvky, psí park</t>
  </si>
  <si>
    <t>Neinv.dot.nefin.podnik.subj. - pojízd.prodejna</t>
  </si>
  <si>
    <t>Neinv.dot.nefin.podnik.subj. - fyz.osobám</t>
  </si>
  <si>
    <t>Neinv.dot.nefin.podnik.subj. - Discodrom</t>
  </si>
  <si>
    <t>Neinv.dot.nefin.podnik.subj. - Vltavský pohár</t>
  </si>
  <si>
    <t xml:space="preserve">Ost.neinv.transfery obyv. - penzijní připojištění </t>
  </si>
  <si>
    <t>Splátky půjček - FZM</t>
  </si>
  <si>
    <t>Příjmy z poskyt.služ.a výr.-radniční bál</t>
  </si>
  <si>
    <t>Příjmy z poskyt.služ.a výr.-pobyt v AzD</t>
  </si>
  <si>
    <t>Příjmy z poskyt.služ.a výr. - tiskárna</t>
  </si>
  <si>
    <t>Příjmy z poskyt.služ.a výr. - plav.bazén</t>
  </si>
  <si>
    <t>Příjmy z poskyt.služ.a výr. - za pobyt NP</t>
  </si>
  <si>
    <t>Příjmy z poskyt.služ.a výr. - park.karty</t>
  </si>
  <si>
    <t>Příjmy z pron.ost.nemovitostí - LRM</t>
  </si>
  <si>
    <t>Příjmy z pron.ost.nemovitostí - PS</t>
  </si>
  <si>
    <t>Příjmy z prod.ost.nemovit.a jejich částí</t>
  </si>
  <si>
    <t>Neinv.dot.nefin.podnik.subj. - inf.měsíčník</t>
  </si>
  <si>
    <t>Konzult.porad..a práv.služby - energetické poradenství</t>
  </si>
  <si>
    <t>Nákup služeb j.n. - veřejná zeleň - povodně</t>
  </si>
  <si>
    <t>Neinv.dotace obč.sdruž. - dětské a mládežnické org.</t>
  </si>
  <si>
    <t>Neinv.dot.nezisk.a pod.org.j.n. - městská Charita</t>
  </si>
  <si>
    <t>Neinv.dot.nezisk.a pod.org.j.n. - ČČK</t>
  </si>
  <si>
    <t>Neinv.dot.nezisk.a pod.org.j.n. -  STP</t>
  </si>
  <si>
    <t>Ostatní neinvestiční výdaje j.n. - depozita</t>
  </si>
  <si>
    <t>Nepeněžní plnění nájmu - vynucené investice</t>
  </si>
  <si>
    <t>Nepeněžní plnění nájmu - příprava</t>
  </si>
  <si>
    <t>Centrum sociálních služeb Staroměstská.</t>
  </si>
  <si>
    <t>Stroje, přístroje a zařízení - frankovací stroj</t>
  </si>
  <si>
    <t>Nein.přij.dotace ze SR v rámci dot.vztahu</t>
  </si>
  <si>
    <t>PD - instalace parkovacích automatů</t>
  </si>
  <si>
    <t>PD - rekultivace Švábův Hrádek</t>
  </si>
  <si>
    <t>Výdaje související - zaměřování staveb</t>
  </si>
  <si>
    <t>Neinv.dotace obč.sdruž. - Abilympiáda ment.postiž.</t>
  </si>
  <si>
    <t>Neinv.dotace obč.sdruž. - Intersalon 2002</t>
  </si>
  <si>
    <t>Dlouhodobé přijaté půjčky - Českomor.zár.a rozv.banka</t>
  </si>
  <si>
    <t xml:space="preserve">Neinv.dotace pod.subj.j.n. - regenerace MPR </t>
  </si>
  <si>
    <t>Uhrazené spl.přijatých půjček - SFŽP - Hvízdal</t>
  </si>
  <si>
    <t>Rozpočet financování</t>
  </si>
  <si>
    <t>Opravy a udržování - kluby důchodců</t>
  </si>
  <si>
    <t>Nákup služeb j.n. - strateg.investice</t>
  </si>
  <si>
    <t>Nákup služeb j.n. - podnikatelský inkubátor</t>
  </si>
  <si>
    <t>Výdaje související - Šv. Hrádek</t>
  </si>
  <si>
    <t>Pohoštění - výstavy</t>
  </si>
  <si>
    <t>Ostatní nákupy j.n. - ošatné</t>
  </si>
  <si>
    <t>Nákup materiálu j.n. - skleničky</t>
  </si>
  <si>
    <t>110 celkem</t>
  </si>
  <si>
    <t>Služby peněžních ústavů - pojištění výstavy</t>
  </si>
  <si>
    <t>Neinv.dotace církvím a nábožen.společnostem</t>
  </si>
  <si>
    <t>Účelové neinv. transfery nepodnik.fyz.osobám</t>
  </si>
  <si>
    <t>Nákup služeb j.n. - IDS</t>
  </si>
  <si>
    <t>Nákup služeb j.n. - zeleň ZTV Máj</t>
  </si>
  <si>
    <t>DHINM - přeznačení historického centra</t>
  </si>
  <si>
    <t>Skutečnost za rok 2001</t>
  </si>
  <si>
    <t>Skutečnost za rok 2002</t>
  </si>
  <si>
    <t>Skutečnost za rok2002</t>
  </si>
  <si>
    <t>45</t>
  </si>
  <si>
    <t>RM 21.8.</t>
  </si>
  <si>
    <t>zapojení nespecifikované rezervy na financování RUBICON</t>
  </si>
  <si>
    <t>47</t>
  </si>
  <si>
    <t>zapojení příjmů na zvýšení BV - půdní vestavba</t>
  </si>
  <si>
    <t>51</t>
  </si>
  <si>
    <t>ZM 2.9.</t>
  </si>
  <si>
    <t>použití fondu pomoci - povodně</t>
  </si>
  <si>
    <t>58</t>
  </si>
  <si>
    <t>ZM 26.9.</t>
  </si>
  <si>
    <t>zapojení rezervy na reformu st.správy na investiční akce</t>
  </si>
  <si>
    <t>62</t>
  </si>
  <si>
    <t>RM 16. 10.</t>
  </si>
  <si>
    <t>zapojení příjmů z úroků na dotaci Letišti Hosín</t>
  </si>
  <si>
    <t>63</t>
  </si>
  <si>
    <t>RM 16.10.</t>
  </si>
  <si>
    <t>zapojení neinvestičního daru pro obyvatele DPS Plzeňská</t>
  </si>
  <si>
    <t>70</t>
  </si>
  <si>
    <t>zvýšení rezervy z ÚSP Hvízdal</t>
  </si>
  <si>
    <t>79</t>
  </si>
  <si>
    <t>RM 20.11.</t>
  </si>
  <si>
    <t>zapojení daru pro Konzervatoř ČB</t>
  </si>
  <si>
    <t>80</t>
  </si>
  <si>
    <t>zapojení nespecifikované rezervy na KV OVV</t>
  </si>
  <si>
    <t>84</t>
  </si>
  <si>
    <t>RM 4.12.</t>
  </si>
  <si>
    <t>zapojení nespecifikované rezervy na BV OSV</t>
  </si>
  <si>
    <t>87</t>
  </si>
  <si>
    <t>zapojení nespecifikované rezervy na BV ZŠ Bezdrevská</t>
  </si>
  <si>
    <t>93</t>
  </si>
  <si>
    <t>RM 11.12.</t>
  </si>
  <si>
    <t>zapojení dotace do povodňového fondu na opravy</t>
  </si>
  <si>
    <t>95</t>
  </si>
  <si>
    <t>zapojení nespecifikované rezervy na BV OVV</t>
  </si>
  <si>
    <t>97</t>
  </si>
  <si>
    <t>zapojení nespecifikované rezervy na BV MŠ Nerudova</t>
  </si>
  <si>
    <t>RM 8.1.</t>
  </si>
  <si>
    <t>107</t>
  </si>
  <si>
    <t>40</t>
  </si>
  <si>
    <r>
      <t xml:space="preserve">zapojení rezervy KV na slav.otevření ZS </t>
    </r>
    <r>
      <rPr>
        <b/>
        <sz val="8"/>
        <rFont val="Tahoma"/>
        <family val="2"/>
      </rPr>
      <t>NESCHVÁLENO</t>
    </r>
  </si>
  <si>
    <t>55</t>
  </si>
  <si>
    <t>RM 18.9.</t>
  </si>
  <si>
    <t>zapojení příjmů ZS na BV  ba příspěvky sport.organizacím</t>
  </si>
  <si>
    <t>68/1</t>
  </si>
  <si>
    <t>snížení rezervy ve prospěch BV a KV školských zařízení</t>
  </si>
  <si>
    <t>101/2</t>
  </si>
  <si>
    <t>ZM 19.12.</t>
  </si>
  <si>
    <t xml:space="preserve">zapojení příjmů z pojistného plnění </t>
  </si>
  <si>
    <t>38</t>
  </si>
  <si>
    <t>RM 10.7.</t>
  </si>
  <si>
    <t>zapojení rezervy KV na příspěvky MCH a ČČK</t>
  </si>
  <si>
    <t>41</t>
  </si>
  <si>
    <t>zapojení dotace pro drogově závislé</t>
  </si>
  <si>
    <t>78</t>
  </si>
  <si>
    <t>zapojení dotace na sociální dávky</t>
  </si>
  <si>
    <t>zapojení nespecifikované rezervy na příspěvek STP</t>
  </si>
  <si>
    <t>43</t>
  </si>
  <si>
    <t>zapojení dotace na financování voleb do Parlamentu ČR</t>
  </si>
  <si>
    <t>52</t>
  </si>
  <si>
    <t>zapojení kapitálových příjmů na BV - povodně</t>
  </si>
  <si>
    <t>60</t>
  </si>
  <si>
    <t>RM 2.10.</t>
  </si>
  <si>
    <t>zvýšení BV z OSPER na nákup materiálu VT</t>
  </si>
  <si>
    <t>65</t>
  </si>
  <si>
    <t>zvýšení BV z příjmů z úroků</t>
  </si>
  <si>
    <t>66</t>
  </si>
  <si>
    <t>snížení ve prospěch KV na nákup automobilů</t>
  </si>
  <si>
    <t>73</t>
  </si>
  <si>
    <t>RM 30.10.</t>
  </si>
  <si>
    <t>zvýšení BV z SDÚ na nákup odborné literatury</t>
  </si>
  <si>
    <t>org.změna</t>
  </si>
  <si>
    <t>převod na 116</t>
  </si>
  <si>
    <t>94</t>
  </si>
  <si>
    <t>zapojení dotace na financování voleb zastupitelstev obcí</t>
  </si>
  <si>
    <t>zvýšení BV z nespecifikované rezervy</t>
  </si>
  <si>
    <t>98</t>
  </si>
  <si>
    <t>zapojení dotace na zabezpečení výkonu státní správy</t>
  </si>
  <si>
    <t>102/1</t>
  </si>
  <si>
    <t>zapojení dotace na nezbytné prvotní nákl. a odpady</t>
  </si>
  <si>
    <t>zapojení dotace na školení PO</t>
  </si>
  <si>
    <t>zapojení dotace na náhradní ubytování</t>
  </si>
  <si>
    <t>56</t>
  </si>
  <si>
    <t>Zapojení dotace od obcí a kapitálové rezervy na IDS</t>
  </si>
  <si>
    <t>74</t>
  </si>
  <si>
    <t>zvýšení z KV na změnu části ÚP</t>
  </si>
  <si>
    <t>snížení BV ve prospěch OVV na nákup odborné literatury</t>
  </si>
  <si>
    <t>39</t>
  </si>
  <si>
    <t>zvýšení z KV IO na prořezávky stromů Na sadech</t>
  </si>
  <si>
    <t>46</t>
  </si>
  <si>
    <t>zvýšení z KV IO na nové výsadby</t>
  </si>
  <si>
    <t>53</t>
  </si>
  <si>
    <t>zapojení příjmů z dividend na BV - povodně</t>
  </si>
  <si>
    <t>67</t>
  </si>
  <si>
    <t>zapojení příjmů z úroků na údržbu rybníků po povodních</t>
  </si>
  <si>
    <t>76</t>
  </si>
  <si>
    <t>zvýšení z KV IO na povýsadbovou údržbu parku Na sadech</t>
  </si>
  <si>
    <t>82</t>
  </si>
  <si>
    <t>zapojení dotace na energetické poradenství</t>
  </si>
  <si>
    <t>96</t>
  </si>
  <si>
    <t>zapojení darů na opravy mostů</t>
  </si>
  <si>
    <t>116 - Odbor informatiky</t>
  </si>
  <si>
    <t>snížení ve prospěch BV 108 na nákup materiálu VT</t>
  </si>
  <si>
    <t>převod z 108</t>
  </si>
  <si>
    <t>převod na 122</t>
  </si>
  <si>
    <t>122 - Odbor rozvoje a cestovního ruchu</t>
  </si>
  <si>
    <t>převod ze 116</t>
  </si>
  <si>
    <t>převod ze 119</t>
  </si>
  <si>
    <t>101/3</t>
  </si>
  <si>
    <t>50</t>
  </si>
  <si>
    <t>zapojení příjmů MO na nákup drobného majetku ZS</t>
  </si>
  <si>
    <t>101/4</t>
  </si>
  <si>
    <t>71</t>
  </si>
  <si>
    <t xml:space="preserve">zapojení dotace z VPS SP </t>
  </si>
  <si>
    <t>42/1</t>
  </si>
  <si>
    <t xml:space="preserve">zapojení dotace na úhradu nákladů spojených s výukou </t>
  </si>
  <si>
    <t>89/1</t>
  </si>
  <si>
    <t>42/2</t>
  </si>
  <si>
    <t>44/2</t>
  </si>
  <si>
    <t>zapojení příjmů z plnění pojistného</t>
  </si>
  <si>
    <t>89/2</t>
  </si>
  <si>
    <t>42/3</t>
  </si>
  <si>
    <t>89/3</t>
  </si>
  <si>
    <t>109/1</t>
  </si>
  <si>
    <t>42/4</t>
  </si>
  <si>
    <t>89/4</t>
  </si>
  <si>
    <t>109/2</t>
  </si>
  <si>
    <t>42/5</t>
  </si>
  <si>
    <t>64/2</t>
  </si>
  <si>
    <t>zapojení povodňového konta</t>
  </si>
  <si>
    <t>89/5</t>
  </si>
  <si>
    <t>90/1</t>
  </si>
  <si>
    <t>zapojení dotace na povodňové škody na UP a školních potř.</t>
  </si>
  <si>
    <t>110/1</t>
  </si>
  <si>
    <t>snížení ve prospěch investičního příspěvku</t>
  </si>
  <si>
    <t>42/6</t>
  </si>
  <si>
    <t>89/6</t>
  </si>
  <si>
    <t>42/7</t>
  </si>
  <si>
    <t>89/7</t>
  </si>
  <si>
    <t>42/8</t>
  </si>
  <si>
    <t>64/3</t>
  </si>
  <si>
    <t>85</t>
  </si>
  <si>
    <t>zvýšení  příspěvku z KV</t>
  </si>
  <si>
    <t>89/8</t>
  </si>
  <si>
    <t>90/10</t>
  </si>
  <si>
    <t>42/9</t>
  </si>
  <si>
    <t>89/9</t>
  </si>
  <si>
    <t>42/10</t>
  </si>
  <si>
    <t>89/10</t>
  </si>
  <si>
    <t>109/3</t>
  </si>
  <si>
    <t>42/11</t>
  </si>
  <si>
    <t>89/11</t>
  </si>
  <si>
    <t>42/12</t>
  </si>
  <si>
    <t>zapojení dotace na školení učitelů</t>
  </si>
  <si>
    <t>89/12</t>
  </si>
  <si>
    <t>42/13</t>
  </si>
  <si>
    <t>zapojení dotace na program Škola bez drog</t>
  </si>
  <si>
    <t>zapojení nespecifikované rezervy na zvýšení BV</t>
  </si>
  <si>
    <t>89/13</t>
  </si>
  <si>
    <t>42/14</t>
  </si>
  <si>
    <t>89/14</t>
  </si>
  <si>
    <t>109/4</t>
  </si>
  <si>
    <t>42/15</t>
  </si>
  <si>
    <t>89/15</t>
  </si>
  <si>
    <t>42/16</t>
  </si>
  <si>
    <t>64/7</t>
  </si>
  <si>
    <t>89/16</t>
  </si>
  <si>
    <t>90/2</t>
  </si>
  <si>
    <t>42/17</t>
  </si>
  <si>
    <t>89/17</t>
  </si>
  <si>
    <t>42/18</t>
  </si>
  <si>
    <t>64/8</t>
  </si>
  <si>
    <t>89/18</t>
  </si>
  <si>
    <t>109/5</t>
  </si>
  <si>
    <t>42/19</t>
  </si>
  <si>
    <t>69</t>
  </si>
  <si>
    <t>zvýšení z KV na vybavení SJ</t>
  </si>
  <si>
    <t>89/19</t>
  </si>
  <si>
    <t>42/20</t>
  </si>
  <si>
    <t>64/9</t>
  </si>
  <si>
    <t>89/20</t>
  </si>
  <si>
    <t>42/21</t>
  </si>
  <si>
    <t>89/21</t>
  </si>
  <si>
    <t>42/22</t>
  </si>
  <si>
    <t>44/3</t>
  </si>
  <si>
    <t>89/22</t>
  </si>
  <si>
    <t>42/23</t>
  </si>
  <si>
    <t>64/10</t>
  </si>
  <si>
    <t>89/23</t>
  </si>
  <si>
    <t>90/3</t>
  </si>
  <si>
    <t>42/24</t>
  </si>
  <si>
    <t>64/11</t>
  </si>
  <si>
    <t>89/24</t>
  </si>
  <si>
    <t>90/4</t>
  </si>
  <si>
    <t>42/25</t>
  </si>
  <si>
    <t>42/26</t>
  </si>
  <si>
    <t>89/25</t>
  </si>
  <si>
    <t>42/27</t>
  </si>
  <si>
    <t>64/12</t>
  </si>
  <si>
    <t>89/26</t>
  </si>
  <si>
    <t>90/5</t>
  </si>
  <si>
    <t>42/28</t>
  </si>
  <si>
    <t>64/13</t>
  </si>
  <si>
    <t>89/27</t>
  </si>
  <si>
    <t>42/29</t>
  </si>
  <si>
    <t>64/4</t>
  </si>
  <si>
    <t>89/28</t>
  </si>
  <si>
    <t>90/6</t>
  </si>
  <si>
    <t>109/6</t>
  </si>
  <si>
    <t>42/30</t>
  </si>
  <si>
    <t>89/29</t>
  </si>
  <si>
    <t>109,7</t>
  </si>
  <si>
    <t>42/31</t>
  </si>
  <si>
    <t>64/5</t>
  </si>
  <si>
    <t>83</t>
  </si>
  <si>
    <t>89/30</t>
  </si>
  <si>
    <t>90/7</t>
  </si>
  <si>
    <t>109/8</t>
  </si>
  <si>
    <t>110/2</t>
  </si>
  <si>
    <t>zvýšení příspěvku z investičního příspěvku</t>
  </si>
  <si>
    <t>42/32</t>
  </si>
  <si>
    <t>64/6</t>
  </si>
  <si>
    <t>89/31</t>
  </si>
  <si>
    <t>90/8</t>
  </si>
  <si>
    <t>42/33</t>
  </si>
  <si>
    <t>89/32</t>
  </si>
  <si>
    <t>42/34</t>
  </si>
  <si>
    <t>89/33</t>
  </si>
  <si>
    <t>90/9</t>
  </si>
  <si>
    <t>42/35</t>
  </si>
  <si>
    <t>89/34</t>
  </si>
  <si>
    <t>42/36</t>
  </si>
  <si>
    <t>68/2</t>
  </si>
  <si>
    <t>zapojení rezervy OŠT na BV</t>
  </si>
  <si>
    <t>89/35</t>
  </si>
  <si>
    <t>42/37</t>
  </si>
  <si>
    <t>86</t>
  </si>
  <si>
    <t>snížení BV ve prospěch KV</t>
  </si>
  <si>
    <t>89/36</t>
  </si>
  <si>
    <t>57/1</t>
  </si>
  <si>
    <t>zapojení dotace SR na aktivní politiku zaměstnanosti</t>
  </si>
  <si>
    <t>64/1</t>
  </si>
  <si>
    <t>zapojení dotace SR</t>
  </si>
  <si>
    <t>snížení neinvestičního příspěvku z rozpočtu města</t>
  </si>
  <si>
    <t>77</t>
  </si>
  <si>
    <t>75/1</t>
  </si>
  <si>
    <t>zapojení dotace SR na vlastní uměleckou činnost</t>
  </si>
  <si>
    <t>57/2</t>
  </si>
  <si>
    <t>75/2</t>
  </si>
  <si>
    <t>88</t>
  </si>
  <si>
    <t>57/3</t>
  </si>
  <si>
    <t>102/2</t>
  </si>
  <si>
    <t>zapojení dotace na nezbytné náklady</t>
  </si>
  <si>
    <t>99</t>
  </si>
  <si>
    <t>zapojení dotace na program regenerace</t>
  </si>
  <si>
    <t>snížení rezervy na příspěvek MCH a ČČK</t>
  </si>
  <si>
    <r>
      <t xml:space="preserve">snížení rezervy na slavnostní otevření ZS </t>
    </r>
    <r>
      <rPr>
        <b/>
        <sz val="8"/>
        <rFont val="Tahoma"/>
        <family val="2"/>
      </rPr>
      <t>NESCHVÁLENO</t>
    </r>
  </si>
  <si>
    <t>snížení rezervy na  IDS</t>
  </si>
  <si>
    <t>snížení rezervy na investiční akce</t>
  </si>
  <si>
    <t>zapojení příjmů a snížení BV na nákup automobilů</t>
  </si>
  <si>
    <t>zvýšení z nespecifikované rezervy na nákup auta</t>
  </si>
  <si>
    <t>snížení ve prospěch BV na změnu části ÚP</t>
  </si>
  <si>
    <t>snížení KV ve prospěch BV 115 na prořezávky stromů</t>
  </si>
  <si>
    <t xml:space="preserve">snížení KV ve prospěch BV 115 na </t>
  </si>
  <si>
    <t>49</t>
  </si>
  <si>
    <t>Opravy a udržování - komunikací - povodně</t>
  </si>
  <si>
    <t>zapojení příjmů MO na rekonstrukci ZS</t>
  </si>
  <si>
    <t>54</t>
  </si>
  <si>
    <t>zapojení příjmů MO na PD DD Máj</t>
  </si>
  <si>
    <t>zapojení rezerv a příjmů MO na investiční akce</t>
  </si>
  <si>
    <t>59</t>
  </si>
  <si>
    <t>zapojení investičního příspěvku DPM na Pekárenskou ul.</t>
  </si>
  <si>
    <t>snížení KV ve prospěch BV 115 na povýsadbovou údržbu</t>
  </si>
  <si>
    <t>81</t>
  </si>
  <si>
    <t>zapojení systémové dotace SR na most přes Malši</t>
  </si>
  <si>
    <t>91</t>
  </si>
  <si>
    <t>zapojení systémové dotace na DD Máj</t>
  </si>
  <si>
    <t>nepeněžní plnění nájmu vodohospodářského majetku</t>
  </si>
  <si>
    <t>61</t>
  </si>
  <si>
    <t>zapojení příjmů na výstavbu veřejného osvětlení</t>
  </si>
  <si>
    <t>103</t>
  </si>
  <si>
    <t>zapojení systémové dotace na Územní energ.koncepci</t>
  </si>
  <si>
    <t>92</t>
  </si>
  <si>
    <t>48</t>
  </si>
  <si>
    <t>zapojení příjmů MO na zařízení bufetů ZS</t>
  </si>
  <si>
    <t>přesun z neinvestičního příspěvku</t>
  </si>
  <si>
    <t>snížení ve prospěch BV</t>
  </si>
  <si>
    <t>212 - MŠ U Pramene</t>
  </si>
  <si>
    <t>68/3</t>
  </si>
  <si>
    <t>zapojení rezervy OŠT</t>
  </si>
  <si>
    <t>snížení ve prospěch BV na vybavení ŠJ</t>
  </si>
  <si>
    <t>230 - MŠ Vrchlického nábř.</t>
  </si>
  <si>
    <t>68/4</t>
  </si>
  <si>
    <t>snížení ve prospěch neinvestičního příspěvku</t>
  </si>
  <si>
    <t xml:space="preserve">zvýšení z BV </t>
  </si>
  <si>
    <t>72</t>
  </si>
  <si>
    <t>ZM 24.10.</t>
  </si>
  <si>
    <t>snížení dotace na nákup autobusů</t>
  </si>
  <si>
    <t>zapojení příjmů z dividend na dotaci FP - povodně</t>
  </si>
  <si>
    <t>zapojení příjmů na dotaci Letišti Hosín</t>
  </si>
  <si>
    <t>64</t>
  </si>
  <si>
    <t>zapojení neinvestičních darů pro školská zařízení</t>
  </si>
  <si>
    <t>zapojení příjmů z úroků na BV OVV</t>
  </si>
  <si>
    <t>zapojení příjmů z úroků na BV SVS</t>
  </si>
  <si>
    <t>zapojení neinvestičních darů pro CSS Staroměstská</t>
  </si>
  <si>
    <t>zapojení neinvestičního daru pro Konzervatoř ČB</t>
  </si>
  <si>
    <t>zapojení neinvestičních darů pro MŠ Čéčova</t>
  </si>
  <si>
    <t>zapojení darů pro SVS na opravy mostů</t>
  </si>
  <si>
    <t>44/1</t>
  </si>
  <si>
    <t>zapojení příjmů z plnění pojistného ve prospěch PO</t>
  </si>
  <si>
    <t>zapojení příjmů na KV IO na výstavbu VO</t>
  </si>
  <si>
    <t>zapojení příjmů z plnění pojistného ve prospěch OVV</t>
  </si>
  <si>
    <t>zapojení pojistného plnění na BV OŠT, PS,ZS</t>
  </si>
  <si>
    <t>zapojení příjmů na BV OŠT na příspěvky sport.organizacím</t>
  </si>
  <si>
    <r>
      <t>102 - Finanční odbor</t>
    </r>
    <r>
      <rPr>
        <b/>
        <sz val="10"/>
        <rFont val="Arial CE"/>
        <family val="0"/>
      </rPr>
      <t xml:space="preserve"> </t>
    </r>
  </si>
  <si>
    <t>zapojení příjmů ze snížení základního jmění na povodně</t>
  </si>
  <si>
    <t>zapojení investičního příspěvku DPM na investiční akci</t>
  </si>
  <si>
    <t>snížení dotace na nákup autobusů ve prospěch inv.akce</t>
  </si>
  <si>
    <t>zapojení příjmů na KV - nákup automobilů</t>
  </si>
  <si>
    <t>zapojení příjmů na BV FO na půdní vestavbu</t>
  </si>
  <si>
    <t>zapojení příjmů na KV ZS</t>
  </si>
  <si>
    <t>zapojení příjmů na KV IO - rekonstrukce ZS</t>
  </si>
  <si>
    <t>zapojení příjmů na KV ZS - rekonstrukce ZS</t>
  </si>
  <si>
    <t>RM 4.9.</t>
  </si>
  <si>
    <t>zapojení příjmů na KV IO - PD DD Máj</t>
  </si>
  <si>
    <t xml:space="preserve">zapojení příjmů na KV IO 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</si>
  <si>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neinvestiční dotace z VPS SR </t>
    </r>
  </si>
  <si>
    <t>dotace na financování voleb do Parlamentu ČR</t>
  </si>
  <si>
    <t>dotace na prevenci kriminality</t>
  </si>
  <si>
    <t>dotace na sociální dávky</t>
  </si>
  <si>
    <t>dotace na financování voleb do zastupitelstev obcí</t>
  </si>
  <si>
    <t>dotace na zabezpečení výkonu státní správy</t>
  </si>
  <si>
    <t>dotace na dávky sociální péče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</si>
  <si>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ostatní neinvestiční dotace ze SR </t>
    </r>
  </si>
  <si>
    <t>dotace na financování programů pro drogově závislé</t>
  </si>
  <si>
    <t>42</t>
  </si>
  <si>
    <t>dotace na školská zařízení</t>
  </si>
  <si>
    <t>44</t>
  </si>
  <si>
    <t>57</t>
  </si>
  <si>
    <t>dotace na aktivní politiku zaměstnanosti</t>
  </si>
  <si>
    <t>dotace na ÚSP Hvízdal</t>
  </si>
  <si>
    <t>dotace na vlastní uměleckou činnost divadel</t>
  </si>
  <si>
    <t>dotace na energetické poradenství</t>
  </si>
  <si>
    <t>89</t>
  </si>
  <si>
    <t>90</t>
  </si>
  <si>
    <t>dotace na Program regenerace</t>
  </si>
  <si>
    <t>109</t>
  </si>
  <si>
    <t>dotace na školská zařízení - doúčtování prosinec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</si>
  <si>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od krajů</t>
    </r>
  </si>
  <si>
    <t>dotace do povodňového fondu na opravy</t>
  </si>
  <si>
    <t>dotace na nezbytné prvotní náklady a odstranění odpadů</t>
  </si>
  <si>
    <t>dotace na školení PO</t>
  </si>
  <si>
    <t>dotace na náhradní ubytování</t>
  </si>
  <si>
    <t>systémová dotace SR na most přes Malši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</si>
  <si>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Investiční dotace od mezinárodních institucí</t>
    </r>
  </si>
  <si>
    <t>saldo příjmů a výdajů</t>
  </si>
  <si>
    <t>s k u t e č n o s t</t>
  </si>
  <si>
    <t>Přijaté dotace (neinvestiční)</t>
  </si>
  <si>
    <t>Zapojení ost.zdrojů na neinv.(FRR, SP, SF)</t>
  </si>
  <si>
    <t>*</t>
  </si>
  <si>
    <t>Přijaté dotace (investiční)</t>
  </si>
  <si>
    <t>Zapojení ost.zdrojů na inv.(FRR, SP, SF)</t>
  </si>
  <si>
    <t>* = změna rozpočtové skladby od 1.1.1997 (č.j. MF ČR 111/74200/1997)</t>
  </si>
  <si>
    <t>Rozdíl běžných příjmů a běžných výdajů na financování kapitálových výdajů (investic)</t>
  </si>
  <si>
    <t>podíl investic na celkových výdajích (%)</t>
  </si>
  <si>
    <t>Úvěry</t>
  </si>
  <si>
    <t>Běžné příjmy</t>
  </si>
  <si>
    <t>Účelová rezerva na stavební úpravy FS</t>
  </si>
  <si>
    <t>Dopravní prostředky - nákup vozidel</t>
  </si>
  <si>
    <t>PD - protipovodňová opatření</t>
  </si>
  <si>
    <t>DPS Staroměstská</t>
  </si>
  <si>
    <t>Světelná signalizační zařízení</t>
  </si>
  <si>
    <t>Rekonstrukce radnice</t>
  </si>
  <si>
    <t>Rekonstrukce přívod. řadů vodovodů</t>
  </si>
  <si>
    <t>ZTV Třebotovice</t>
  </si>
  <si>
    <t>Rekonstrukce Lesní ul.</t>
  </si>
  <si>
    <t>Kanalizace v povodí sběrače A,B</t>
  </si>
  <si>
    <t>SSZ Barcala - Horákové</t>
  </si>
  <si>
    <t>Úpravy parteru Máj - střed</t>
  </si>
  <si>
    <t>Regenerace panelových sídlišť</t>
  </si>
  <si>
    <t>Úpravy cyklistických tras</t>
  </si>
  <si>
    <t>Domov důchodců Máj</t>
  </si>
  <si>
    <t>Výkup vodohospodářských staveb</t>
  </si>
  <si>
    <t>Investiční dotace městu Rudolfov</t>
  </si>
  <si>
    <t>Výkup DD Máj</t>
  </si>
  <si>
    <t>PD - stabilní sběrný dvůr</t>
  </si>
  <si>
    <t>Výstavba kanalizačních vpustí</t>
  </si>
  <si>
    <t>Krajinská 35</t>
  </si>
  <si>
    <t>Kanovnická 2</t>
  </si>
  <si>
    <t>Konzult.,porad.a právní služby - tech.pomoc</t>
  </si>
  <si>
    <t>MŠ U Pramene - Pohůrka</t>
  </si>
  <si>
    <t>ZŠ Bezdrevská - Vltava</t>
  </si>
  <si>
    <t>ZŠ Máj I</t>
  </si>
  <si>
    <t>ZŠ Máj II</t>
  </si>
  <si>
    <t>ZŠ L. Kuby - Rožnov</t>
  </si>
  <si>
    <t>ZŠ Rudolfovská 23</t>
  </si>
  <si>
    <t>ZŠ Pohůrecká - Suché Vrbné</t>
  </si>
  <si>
    <t>ZŠ Rudolfovská 143 - Nové Vráto</t>
  </si>
  <si>
    <t>ZŠ Vl. Rady - Mladé</t>
  </si>
  <si>
    <t>Konzult.,porad. a právní služby - expertní činnost</t>
  </si>
  <si>
    <t>Služby zpracování dat - aktualizace DTMM</t>
  </si>
  <si>
    <t>Služby zpracování dat - pilotní projekt GIS</t>
  </si>
  <si>
    <t>Nákup služeb j.n. - drobné dopravní studie</t>
  </si>
  <si>
    <t>Nákup služeb j.n. - příprava pro investory</t>
  </si>
  <si>
    <t>Nákup služeb j.n. - kopírování, fotodokumentace</t>
  </si>
  <si>
    <t>Nákup služeb j.n. - registr prům.nemovitostí</t>
  </si>
  <si>
    <t>DHINM - krátká kulová zbraň 20 ks</t>
  </si>
  <si>
    <t xml:space="preserve">Knihy, učební pomůcky a tisk </t>
  </si>
  <si>
    <t>Nákup služeb j.n. - kopírování dokumentace</t>
  </si>
  <si>
    <t>p+-</t>
  </si>
  <si>
    <t>Poplatek z ubytovací kapacity</t>
  </si>
  <si>
    <t>Příjmy z pron.ost.nemovitostí - 1.JVS</t>
  </si>
  <si>
    <t>Neinv.dotace obč.sdruž. - přehl.pro zdrav.postižené</t>
  </si>
  <si>
    <t>Neinv.dot.nezisk.a pod.org.j.n.  - Chodurův festival</t>
  </si>
  <si>
    <t xml:space="preserve">Nákup služeb j.n. - Den plný her, Den dětí </t>
  </si>
  <si>
    <t>Nákup materiálu j.n. - ceny na soutěže</t>
  </si>
  <si>
    <t>Nájemné za nájem s právem koupě - informatika</t>
  </si>
  <si>
    <t>Konzultační, poradenské a právní služby - znalci</t>
  </si>
  <si>
    <t>Úhrada sankcí jiným rozpočtům</t>
  </si>
  <si>
    <t>Platby daní a poplatků - daň z převodu nemovitostí</t>
  </si>
  <si>
    <t>DHINM - uzávěry 1.JVS</t>
  </si>
  <si>
    <t>Služby peněžních ústavů - pojištění motorových vozidel</t>
  </si>
  <si>
    <t xml:space="preserve">Nákup služeb j.n. - vyvážení odpadkových košů </t>
  </si>
  <si>
    <t>Nákup služeb j.n. - kácení, prořezávky a frézování</t>
  </si>
  <si>
    <t>Nákup služeb j.n. - terénní úpravy neudrž.pozemků</t>
  </si>
  <si>
    <t>Nákup služeb j.n. - chemická likvidace klíněnky</t>
  </si>
  <si>
    <t>Nákup služeb j.n. - obstaravatelská odměna SD</t>
  </si>
  <si>
    <t>Nákup služeb j.n. - povýsadbová údržba parku Na Sadech</t>
  </si>
  <si>
    <t>Ostatní neinvestiční výdaje j.n. - vratka státní dotace</t>
  </si>
  <si>
    <t>Nákup služeb j.n. - strategické investice</t>
  </si>
  <si>
    <t>Konzultační, poradenské a právní služby - informatika</t>
  </si>
  <si>
    <t>Služby zprac.dat - připojení k síti Internet</t>
  </si>
  <si>
    <t xml:space="preserve">Nájemné za nájem s právem koupě </t>
  </si>
  <si>
    <t>Nákup služeb j.n. - MIC PHARE</t>
  </si>
  <si>
    <t>Platby daní a poplatků - rekreační poplatek</t>
  </si>
  <si>
    <t>Opravy a udržování - Zátkovo nábřeží 15</t>
  </si>
  <si>
    <t>Nákup NIM j.n. - aktualizace povodňového plánu</t>
  </si>
  <si>
    <t>Nákup NIM j.n. - drobné ÚPP a ÚPD</t>
  </si>
  <si>
    <t>Stroje, přístroje a zařízení - zařízení bufetů</t>
  </si>
  <si>
    <t>Stroje, přístroje a zařízení - šatny na veřejné bruslení</t>
  </si>
  <si>
    <t xml:space="preserve">ZŠ Nerudova </t>
  </si>
  <si>
    <t xml:space="preserve">ZŠ Dukelská </t>
  </si>
  <si>
    <t xml:space="preserve">MŠ Vrchlického </t>
  </si>
  <si>
    <t>Splátky půjček od obyvatelstva - FRB</t>
  </si>
  <si>
    <t>Splátky půjček od obyvatelstva - nevyplacené mzdy</t>
  </si>
  <si>
    <t>Opravy a udržování</t>
  </si>
  <si>
    <t>5499</t>
  </si>
  <si>
    <t>113 celkem</t>
  </si>
  <si>
    <t>Nákup služeb j.n. - realitní kanceláře, aukce, tisk</t>
  </si>
  <si>
    <t>5362</t>
  </si>
  <si>
    <t>Ost.neinvest.výdaje j.n. - náj.M.Horákové 72-78</t>
  </si>
  <si>
    <t>Nákup služeb j.n. - fotopráce</t>
  </si>
  <si>
    <t>Opravy a udržování - parkovacích automatů</t>
  </si>
  <si>
    <t>Opravy a udržování - komunikací</t>
  </si>
  <si>
    <t>3745</t>
  </si>
  <si>
    <t>Nákup služeb j.n. - zeleň Vltava</t>
  </si>
  <si>
    <t>Nákup služeb j.n. - zeleň Máj</t>
  </si>
  <si>
    <t>Nákup služeb j.n. - zeleň Šumava</t>
  </si>
  <si>
    <t>Nákup služeb j.n. - zeleň Pražské předměstí</t>
  </si>
  <si>
    <t>Nákup služeb j.n. - zeleň Pekárenská</t>
  </si>
  <si>
    <t>Nákup služeb j.n. - zeleň Rožnov</t>
  </si>
  <si>
    <t>Nákup služeb j.n. - zeleň Stromovka</t>
  </si>
  <si>
    <t>Nákup služeb j.n. - zeleň Suché Vrbné</t>
  </si>
  <si>
    <t>Nákup služeb j.n. - Centrální park</t>
  </si>
  <si>
    <t>Nákup služeb j.n. - úklid travnatých ploch</t>
  </si>
  <si>
    <t>Nákup služeb j.n. - výměna písku pískovišť</t>
  </si>
  <si>
    <t>Nákup služeb j.n. - nové výsadby</t>
  </si>
  <si>
    <t>Nákup služeb j.n. - likvidace černých skládek</t>
  </si>
  <si>
    <t>Nákup služeb j.n. - separovaný sběr</t>
  </si>
  <si>
    <t>Nákup služeb j.n. - sběrné dvory mobilní</t>
  </si>
  <si>
    <t>Nákup služeb j.n. - deratizace</t>
  </si>
  <si>
    <t>Opravy a udržování - pískovišť a laviček</t>
  </si>
  <si>
    <t>119 celkem</t>
  </si>
  <si>
    <t>5111</t>
  </si>
  <si>
    <t>6112</t>
  </si>
  <si>
    <t>5116</t>
  </si>
  <si>
    <t>Platby za provedenou práci j.n. - refundace</t>
  </si>
  <si>
    <t>Služby školení a vzdělávání - Institut Benešov</t>
  </si>
  <si>
    <t>Služby školení a vzdělávání - jazykové kurzy</t>
  </si>
  <si>
    <t>Příjmy z pron.ost.nemovitostí - rezervé</t>
  </si>
  <si>
    <t>Příjmy z pron.ost.nemovitostí - komunikace</t>
  </si>
  <si>
    <t>Příjmy z pron.ost.nemovitostí - NP</t>
  </si>
  <si>
    <t>bez paragrafového členění - splátky půjček</t>
  </si>
  <si>
    <t>102,119</t>
  </si>
  <si>
    <t>102,114</t>
  </si>
  <si>
    <t>Ostatní činnost ve zdravotnictví j.n.</t>
  </si>
  <si>
    <t>102,108,119,120,195</t>
  </si>
  <si>
    <t>Jiná zdravotnická zařízení a služby pro zdrav. j.n.</t>
  </si>
  <si>
    <t>Státní moc, st.správa, územní samospráva</t>
  </si>
  <si>
    <t>Nein.přijaté dotace od mezinárodních institucí</t>
  </si>
  <si>
    <t>Investiční přijaté dotace od mezinárodních institucí</t>
  </si>
  <si>
    <t>Průmysl, staveb., obchod a služby</t>
  </si>
  <si>
    <t>DPM, 111</t>
  </si>
  <si>
    <t>112,115</t>
  </si>
  <si>
    <t>105,115,PO</t>
  </si>
  <si>
    <t>SMK</t>
  </si>
  <si>
    <t>102,111</t>
  </si>
  <si>
    <t>110</t>
  </si>
  <si>
    <t>102,105,112-116,VS</t>
  </si>
  <si>
    <t>115,112</t>
  </si>
  <si>
    <t>Jeslová a azyl.zařízení</t>
  </si>
  <si>
    <t xml:space="preserve">CSS,ÚSP,112 </t>
  </si>
  <si>
    <t>102,4,8,110-120,195</t>
  </si>
  <si>
    <t>Záležitosti těžeb.prům.a energetiky j.n.</t>
  </si>
  <si>
    <t>Záležitosti pozemních komunikací j.n.</t>
  </si>
  <si>
    <t>102,12,13,115</t>
  </si>
  <si>
    <t>Pořízení, zachování a obnova hodnot místního kult., národ.a hist.povědomí</t>
  </si>
  <si>
    <t>Rekultivace půdy po skládkách odpadů</t>
  </si>
  <si>
    <t>Sociální péče a pomoc přistěhovalcům a vybraným etnikům</t>
  </si>
  <si>
    <t>Volby do Parlamentu ČR</t>
  </si>
  <si>
    <t>108,120</t>
  </si>
  <si>
    <t>Volby do územních zastupitelských sborů</t>
  </si>
  <si>
    <t xml:space="preserve">Úhrada sankcí jiným rozpočtům  </t>
  </si>
  <si>
    <t>Služby školení a vzdělávání - personalistika, řízení, mzdy</t>
  </si>
  <si>
    <t>Neinv.dot.nezisk.a pod.org.j.n. - příměstské tábory</t>
  </si>
  <si>
    <t>Nákup služeb j.n. - tiskařské práce</t>
  </si>
  <si>
    <t>Cestovné - školení a porady VO</t>
  </si>
  <si>
    <t>Ostatní nákupy j.n. - CVS</t>
  </si>
  <si>
    <t>Nákup služeb j.n. - lékařské vstupní prohlídky</t>
  </si>
  <si>
    <t>120 celkem</t>
  </si>
  <si>
    <t>Opravy a udržování - malování a nátěry</t>
  </si>
  <si>
    <t>MŠ K. Štěcha</t>
  </si>
  <si>
    <t>MŠ E. Pittera</t>
  </si>
  <si>
    <t>Programové vybavení - ekonomický SW</t>
  </si>
  <si>
    <t>Programové vybavení - spisová služba</t>
  </si>
  <si>
    <t>Programové vybavení - upgrade SW</t>
  </si>
  <si>
    <t>Výpočetní technika - upgrade HW</t>
  </si>
  <si>
    <t>Nákup služeb j.n. - Projekt Zdravé město</t>
  </si>
  <si>
    <t>Nákup materiálu j.n. - Copy centrum</t>
  </si>
  <si>
    <t>Opravy a udržování - dopravních prostředků</t>
  </si>
  <si>
    <t>Opravy a udržování - běžné</t>
  </si>
  <si>
    <t>Platby daní a poplatků</t>
  </si>
  <si>
    <t>192 celkem</t>
  </si>
  <si>
    <t>Voda - Malý jez</t>
  </si>
  <si>
    <t>Elektrická energie - Malý jez</t>
  </si>
  <si>
    <t>ZTV Husova kolonie - průmyslová zóna</t>
  </si>
  <si>
    <t>Splátky půjček od SR - povodňové dluhopisy</t>
  </si>
  <si>
    <t>Služby telekomunikací a radiokomunikací - Malý jez</t>
  </si>
  <si>
    <t>Opravy a udržování - Destarolů</t>
  </si>
  <si>
    <t>194 celkem</t>
  </si>
  <si>
    <t>Voda - NP</t>
  </si>
  <si>
    <t>Elektrická energie - NP</t>
  </si>
  <si>
    <t>Nákup služeb j.n. - poplatky TV+R NP</t>
  </si>
  <si>
    <t>Teplo</t>
  </si>
  <si>
    <t>Teplo - NP</t>
  </si>
  <si>
    <t>Nákup služeb j.n. - rekreace</t>
  </si>
  <si>
    <t xml:space="preserve">Nákup služeb j.n. - dětská rekreace </t>
  </si>
  <si>
    <t xml:space="preserve">Nákup služeb j.n. - kultura a sport </t>
  </si>
  <si>
    <t xml:space="preserve">Nákup služeb j.n. - příspěvek na stravování </t>
  </si>
  <si>
    <t>Opravy a udržování - NP</t>
  </si>
  <si>
    <t>Platby daní a poplatků - daň z nemovitosti</t>
  </si>
  <si>
    <t>Neinvest.půjčky obyv. -  půjčky zaměstnancům</t>
  </si>
  <si>
    <t>195 celkem</t>
  </si>
  <si>
    <t>201</t>
  </si>
  <si>
    <t>Neinvestiční příspěvky zřízeným PO</t>
  </si>
  <si>
    <t>201 celkem</t>
  </si>
  <si>
    <t>202</t>
  </si>
  <si>
    <t>203</t>
  </si>
  <si>
    <t>205</t>
  </si>
  <si>
    <t>206</t>
  </si>
  <si>
    <t>207</t>
  </si>
  <si>
    <t>207 celkem</t>
  </si>
  <si>
    <t>208</t>
  </si>
  <si>
    <t>209</t>
  </si>
  <si>
    <t>210</t>
  </si>
  <si>
    <t>211</t>
  </si>
  <si>
    <t>212</t>
  </si>
  <si>
    <t>212 celkem</t>
  </si>
  <si>
    <t>213</t>
  </si>
  <si>
    <t>214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</si>
  <si>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</si>
  <si>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</si>
  <si>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</si>
  <si>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</si>
  <si>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</si>
  <si>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</si>
  <si>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</si>
  <si>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</si>
  <si>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</si>
  <si>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</si>
  <si>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</si>
  <si>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</si>
  <si>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</si>
  <si>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ZŠ J.Š. Baara</t>
  </si>
  <si>
    <t>224</t>
  </si>
  <si>
    <t>224 celkem</t>
  </si>
  <si>
    <t>225</t>
  </si>
  <si>
    <t>226</t>
  </si>
  <si>
    <t>226 celkem</t>
  </si>
  <si>
    <t>227</t>
  </si>
  <si>
    <t>228</t>
  </si>
  <si>
    <t>229</t>
  </si>
  <si>
    <t>265</t>
  </si>
  <si>
    <t>265 celkem</t>
  </si>
  <si>
    <t>271</t>
  </si>
  <si>
    <t>3311</t>
  </si>
  <si>
    <t>272</t>
  </si>
  <si>
    <t>Umělý povrch hřišť</t>
  </si>
  <si>
    <t xml:space="preserve">Výdaje související - zanádražní komunikace </t>
  </si>
  <si>
    <t>Odvodnění skládky Švábův Hrádek</t>
  </si>
  <si>
    <t>Odvodnění kaple Mladé</t>
  </si>
  <si>
    <t>ZTV České Vrbné - dokončení chodníků</t>
  </si>
  <si>
    <t>273</t>
  </si>
  <si>
    <t>3313</t>
  </si>
  <si>
    <t>Výdaje související - studie</t>
  </si>
  <si>
    <t>Opravy a udržování - vodorovného značení</t>
  </si>
  <si>
    <t>403</t>
  </si>
  <si>
    <t>5213</t>
  </si>
  <si>
    <t>2221</t>
  </si>
  <si>
    <t>Nákup materiálu j.n. - mapa města</t>
  </si>
  <si>
    <t>Nákup materiálu j.n. - publikace jižní Čechy</t>
  </si>
  <si>
    <t>Nákup materiálu j.n. - mapa jižní Čechy</t>
  </si>
  <si>
    <t>Nákup služeb j.n. - správa databází a SW</t>
  </si>
  <si>
    <t>Nákup služeb j.n. - Kulturní léto</t>
  </si>
  <si>
    <t>Nákup služeb j.n. - česká muzika</t>
  </si>
  <si>
    <t>Budovy, haly a stavby - veřejné osvětlení</t>
  </si>
  <si>
    <t>Nákup služeb j.n. - Příjemná setkání</t>
  </si>
  <si>
    <t>Nákup služeb j.n. - honoráře</t>
  </si>
  <si>
    <t>Konzultační a poradenské služby - Patria</t>
  </si>
  <si>
    <t>Dopravní podnik města, a.s.</t>
  </si>
  <si>
    <t>Správa domů, s.r.o.</t>
  </si>
  <si>
    <t>Dary obyvatelstvu - stipendium pro talenty</t>
  </si>
  <si>
    <t>Nákup materiálu j.n. - AzD</t>
  </si>
  <si>
    <t>Voda - AzD</t>
  </si>
  <si>
    <t>Plyn - AzD</t>
  </si>
  <si>
    <t>Elektrická energie - AzD</t>
  </si>
  <si>
    <t>Služby telekomunikací a radiokomunikací - AzD</t>
  </si>
  <si>
    <t>Nákup služeb j.n. - protidrogová prevence</t>
  </si>
  <si>
    <t>Daň z přidané hodnoty</t>
  </si>
  <si>
    <t>Nákup služeb j.n. - vstupné a zájezdy důch.</t>
  </si>
  <si>
    <t>Nákup služeb j.n. - AzD</t>
  </si>
  <si>
    <t>Nákup materiálu j.n. - kancelářské potřeby</t>
  </si>
  <si>
    <t>Nájemné - centrum pro ochranu zvířat</t>
  </si>
  <si>
    <t>Nákup služeb j.n. - centrum pro ochranu zvířat</t>
  </si>
  <si>
    <t>Prádlo, oděv a obuv - obnova pro 90 pracovníků</t>
  </si>
  <si>
    <t>Nákup služeb j.n. - správa zařízení MŠ</t>
  </si>
  <si>
    <t>Nákup služeb j.n. - správa zařízení ZŠ</t>
  </si>
  <si>
    <t>PD-ZTV Husova kolonie - průmyslová zóna</t>
  </si>
  <si>
    <t>PD - Rekonstrukce parku Na sadech</t>
  </si>
  <si>
    <t>Sluneční kolektory Hvízdal</t>
  </si>
  <si>
    <t>Investiční přijaté dotace ze SF</t>
  </si>
  <si>
    <t>Neinvest.dot.obecně prospěšným organizacím</t>
  </si>
  <si>
    <t>Neinvestiční transfery vysokým školám</t>
  </si>
  <si>
    <t>Neinvestiční příspěvky ostatním PO</t>
  </si>
  <si>
    <t>Výdaje z finančního vypořádání minulých let</t>
  </si>
  <si>
    <t>Platby za proved.práci j.n.- refundace MŠ</t>
  </si>
  <si>
    <t>Platby za proved.práci j.n.- refundace ZŠ</t>
  </si>
  <si>
    <t>Nájemné - zdravé město</t>
  </si>
  <si>
    <t>Pohoštění - zdravé město</t>
  </si>
  <si>
    <t>Ostatní neinvestiční výdaje j.n. - MIC</t>
  </si>
  <si>
    <t>Vodohosp.stroj.investice - ovládací prvky</t>
  </si>
  <si>
    <t>PD - Lávka přes Vltavu na Sokolský ostrov</t>
  </si>
  <si>
    <t>Pekárenská ul. - trolej.vedení a měnírna</t>
  </si>
  <si>
    <t xml:space="preserve">Výdaje související - zajištění vody v nádrži Bagr </t>
  </si>
  <si>
    <t>Rekonstrukce Pivovarské ul.</t>
  </si>
  <si>
    <t>Úpravy Senovážného nám. - parkoviště</t>
  </si>
  <si>
    <t>Ostatní činnosti k ochraně přírody a krajiny j.n.</t>
  </si>
  <si>
    <t xml:space="preserve">Ostatní nedaňové příjmy j.n. </t>
  </si>
  <si>
    <t xml:space="preserve">Ostatní nedaňové příjmy j.n.-známky na psy </t>
  </si>
  <si>
    <t>Ostatní příjmy z FV minulých let</t>
  </si>
  <si>
    <t>Přijaté vratky transferů</t>
  </si>
  <si>
    <t>OÚPA</t>
  </si>
  <si>
    <t>Ostatní nedaňové příjmy j.n.-věcné břemeno</t>
  </si>
  <si>
    <t>KT</t>
  </si>
  <si>
    <t>Přijaté neinvestiční dary</t>
  </si>
  <si>
    <t>Ostatní neinv.přijaté dotace ze SR</t>
  </si>
  <si>
    <t>Ostatní investiční přijaté dotace ze SR</t>
  </si>
  <si>
    <t>Příjmy z pronájmu ost.nemovitostí - ubytovna MP</t>
  </si>
  <si>
    <t>Nákup služeb j.n. - geometrické plány</t>
  </si>
  <si>
    <t>Rozbor běžných výdajů</t>
  </si>
  <si>
    <t xml:space="preserve">      Rozbor příjmů</t>
  </si>
  <si>
    <t>Rozbor kapitálových výdajů</t>
  </si>
  <si>
    <t>Nákup služeb j.n. - zeleň Malý jez</t>
  </si>
  <si>
    <t>Zátkovo nábřeží 15</t>
  </si>
  <si>
    <t>Rezervy kapitálových výdajů</t>
  </si>
  <si>
    <t>Budovy, haly a stavby</t>
  </si>
  <si>
    <t>Projektová dokumentace</t>
  </si>
  <si>
    <t>tis. Kč</t>
  </si>
  <si>
    <t>101 - OŽP</t>
  </si>
  <si>
    <t>Daňové příjmy</t>
  </si>
  <si>
    <t>102 - FO</t>
  </si>
  <si>
    <t>108 - OVV</t>
  </si>
  <si>
    <t>110 - SO</t>
  </si>
  <si>
    <t>113 - SDÚ</t>
  </si>
  <si>
    <t>122 - ORCR</t>
  </si>
  <si>
    <t>Nein.přijaté dotace od krajů</t>
  </si>
  <si>
    <t>Odbor informatiky</t>
  </si>
  <si>
    <t>Odbor rozvoje a cestovního ruchu</t>
  </si>
  <si>
    <t>Změna stavu krátkodobých prostř.na bk.účtech - ČSOB A.M.</t>
  </si>
  <si>
    <t>Aktivní krátkodobé operace řízení likvidity - ČSOB A.M.</t>
  </si>
  <si>
    <t>Příjmy z úroků - správa portfolia</t>
  </si>
  <si>
    <t>Příjmy z podílů na zisku a dividend (portfolio)</t>
  </si>
  <si>
    <t>117 - ObŽÚ</t>
  </si>
  <si>
    <t>100 - MP</t>
  </si>
  <si>
    <t>Nedaňové příjmy</t>
  </si>
  <si>
    <t>104 - OVVZ</t>
  </si>
  <si>
    <t>105 - OŠT</t>
  </si>
  <si>
    <t>106 - OSV</t>
  </si>
  <si>
    <t>110  - SO</t>
  </si>
  <si>
    <t>111 - OÚPA</t>
  </si>
  <si>
    <t>112 - IO</t>
  </si>
  <si>
    <t>114 - MO</t>
  </si>
  <si>
    <t>115 - SVS</t>
  </si>
  <si>
    <t>119 - KP</t>
  </si>
  <si>
    <t>120 - KT</t>
  </si>
  <si>
    <t>191 - PS</t>
  </si>
  <si>
    <t>192 - SH</t>
  </si>
  <si>
    <t>193 - ZS</t>
  </si>
  <si>
    <t>195 - FZM</t>
  </si>
  <si>
    <t>Příjmy z prodeje majetku</t>
  </si>
  <si>
    <t xml:space="preserve">Kapitálové příjmy </t>
  </si>
  <si>
    <t>Vlastní příjmy celkem</t>
  </si>
  <si>
    <t>Nein.přij.dotace ze státního rozpočtu</t>
  </si>
  <si>
    <t>102,105-FO,OŠT</t>
  </si>
  <si>
    <t>Převody z vlastních fondů HČ</t>
  </si>
  <si>
    <t>Investiční dotace ze státního rozpočtu</t>
  </si>
  <si>
    <t>Přijaté dotace</t>
  </si>
  <si>
    <t>Příjmy úhrnem</t>
  </si>
  <si>
    <t>FINANCOVÁNÍ</t>
  </si>
  <si>
    <t>Dlouhodobé přijaté půjčky (přijetí)</t>
  </si>
  <si>
    <t>Uhrazené splátky dlouhodobých přijatých půjček</t>
  </si>
  <si>
    <t xml:space="preserve">Aktivní krátkodobé operace řízení likvidity </t>
  </si>
  <si>
    <t>Financování celkem</t>
  </si>
  <si>
    <t>Úhrn zdrojů</t>
  </si>
  <si>
    <t>O d p o v ě d n é   m í s t o</t>
  </si>
  <si>
    <t xml:space="preserve">      Rozbor výdajů</t>
  </si>
  <si>
    <t>Odbor vnějších vztahů</t>
  </si>
  <si>
    <t>Běžné výdaje</t>
  </si>
  <si>
    <t>201-212 a 230-235</t>
  </si>
  <si>
    <t>MŠ - příspěvkové organizace</t>
  </si>
  <si>
    <t>213-228 a 236-237</t>
  </si>
  <si>
    <t>ZŠ - příspěvkové organizace</t>
  </si>
  <si>
    <t>229 a 238</t>
  </si>
  <si>
    <t>ŠJ - příspěvkové organizace</t>
  </si>
  <si>
    <t>PO - školství</t>
  </si>
  <si>
    <t>PO - sociální</t>
  </si>
  <si>
    <t>PO - kulturní</t>
  </si>
  <si>
    <t xml:space="preserve">Technické služby města </t>
  </si>
  <si>
    <t>Kapitálové výdaje</t>
  </si>
  <si>
    <t>V Ý D A J E</t>
  </si>
  <si>
    <t>104 - OKU</t>
  </si>
  <si>
    <t xml:space="preserve">Poskytované zálohy a jistiny j.n. </t>
  </si>
  <si>
    <t>Volby do PS Parlamentu ČR</t>
  </si>
  <si>
    <t>Volby do místních zastupitelských sborů</t>
  </si>
  <si>
    <t xml:space="preserve">Odbor kultury </t>
  </si>
  <si>
    <t xml:space="preserve">RO   č. </t>
  </si>
  <si>
    <t>schváleno RM/ZM dne:</t>
  </si>
  <si>
    <t>částka</t>
  </si>
  <si>
    <t>OM / účel</t>
  </si>
  <si>
    <t>UZ</t>
  </si>
  <si>
    <t>SR</t>
  </si>
  <si>
    <t>UR</t>
  </si>
  <si>
    <t>100 - Městská policie</t>
  </si>
  <si>
    <t>7/15a</t>
  </si>
  <si>
    <t>ZM 18.4.</t>
  </si>
  <si>
    <t>zapojení prostředků minulých let do rozpočtu 2002</t>
  </si>
  <si>
    <t>101 - Odbor ochrany životního prostředí</t>
  </si>
  <si>
    <t>102 - Finanční odbor</t>
  </si>
  <si>
    <t>7/1</t>
  </si>
  <si>
    <t>9</t>
  </si>
  <si>
    <t>RM 30.4.</t>
  </si>
  <si>
    <t>zapojení FV do rozpočtu roku 2002</t>
  </si>
  <si>
    <t>17</t>
  </si>
  <si>
    <t>RM 5.6.</t>
  </si>
  <si>
    <t>zapojení nespecifikované rezervy na dotaci souboru Úsvit</t>
  </si>
  <si>
    <t>20</t>
  </si>
  <si>
    <t>zapojení nespecifikované rezervy na nákup HM</t>
  </si>
  <si>
    <t>22</t>
  </si>
  <si>
    <t>zapojení nespecifikované rezervy na revize a hokej.lavice</t>
  </si>
  <si>
    <t>24</t>
  </si>
  <si>
    <t>zapojení nespecifikované rezervy - BV,které nelze ze SR</t>
  </si>
  <si>
    <t>104 - Odbor kultury</t>
  </si>
  <si>
    <t>7/2</t>
  </si>
  <si>
    <t>105 - Odbor školství a tělovýchovy</t>
  </si>
  <si>
    <t>4</t>
  </si>
  <si>
    <t>RM 13.2.</t>
  </si>
  <si>
    <t>zvýšení BV z příspěvků PO na refundaci mzdových výdajů</t>
  </si>
  <si>
    <t>6</t>
  </si>
  <si>
    <t>RM 27.2.</t>
  </si>
  <si>
    <t>zapojení příjmů na zvýšení BV - Zdravé město</t>
  </si>
  <si>
    <t>7/15b</t>
  </si>
  <si>
    <t>13</t>
  </si>
  <si>
    <t>ZM 23.5.</t>
  </si>
  <si>
    <t>zapojení rezervy KV na dotaci VK</t>
  </si>
  <si>
    <t>24/1</t>
  </si>
  <si>
    <t>zvýšení z nespec.rezerv na refundaci MP ZŠ K.Dvory</t>
  </si>
  <si>
    <t>25/12</t>
  </si>
  <si>
    <t>33</t>
  </si>
  <si>
    <t>RM 19.6.</t>
  </si>
  <si>
    <t>snížení BV ve prospěch KV na umělý povrch hřišť</t>
  </si>
  <si>
    <t>106 - Odbor sociálních věcí</t>
  </si>
  <si>
    <t>2</t>
  </si>
  <si>
    <t>úprava dotačního vztahu</t>
  </si>
  <si>
    <t>34</t>
  </si>
  <si>
    <t>zapojení dotace na integraci menšin</t>
  </si>
  <si>
    <t>108 - Odbor vnitřních věcí</t>
  </si>
  <si>
    <t>7/4</t>
  </si>
  <si>
    <t>16</t>
  </si>
  <si>
    <t>RM 15.5.</t>
  </si>
  <si>
    <t>zapojení rezervy KV na noviny ČB radnice</t>
  </si>
  <si>
    <t>19</t>
  </si>
  <si>
    <t>snížení ve prospěch KV na aktualizaci povod.plánu</t>
  </si>
  <si>
    <t>zvýšení z nespecifikované rezervy na nákup HM</t>
  </si>
  <si>
    <t>27</t>
  </si>
  <si>
    <t>zvýšení BV  z KV 112 a BV 116 na nákup ceníků stav.prací</t>
  </si>
  <si>
    <t>110 - Správní odbor</t>
  </si>
  <si>
    <t>111 - Odbor územního plánu a architektury</t>
  </si>
  <si>
    <t>8</t>
  </si>
  <si>
    <t>RM 10.4.</t>
  </si>
  <si>
    <t>Zapojení dotace od obcí na IDS</t>
  </si>
  <si>
    <t>112 - Investiční odbor</t>
  </si>
  <si>
    <t>11</t>
  </si>
  <si>
    <t>přesun z KV na repasi chladícího zařízení ZS</t>
  </si>
  <si>
    <t>113 - Stavební a dopravní úřad</t>
  </si>
  <si>
    <t>114 - Majetkový odbor</t>
  </si>
  <si>
    <t>7/9</t>
  </si>
  <si>
    <t>115 - Odbor správy veřejných statků</t>
  </si>
  <si>
    <t>3</t>
  </si>
  <si>
    <t>přesun BV ze ZS</t>
  </si>
  <si>
    <t>7/10</t>
  </si>
  <si>
    <t>10</t>
  </si>
  <si>
    <t>zvýšení z KV IO na údržbu nové zeleně</t>
  </si>
  <si>
    <t>35</t>
  </si>
  <si>
    <t>zapojení rezervy KV na údržbu neziskových objektů</t>
  </si>
  <si>
    <t>36</t>
  </si>
  <si>
    <t>zapojení rezervy KV na údržbu mostu přes Malši</t>
  </si>
  <si>
    <t>7/12</t>
  </si>
  <si>
    <t>snížení ve prospěch BV 108 na nákup ceníků stav.prací</t>
  </si>
  <si>
    <t>119 - Kancelář primátora</t>
  </si>
  <si>
    <t>120 - Kancelář tajemníka</t>
  </si>
  <si>
    <t>7/15c</t>
  </si>
  <si>
    <t>191 - Plavecký stadion</t>
  </si>
  <si>
    <t>192 - Sportovní hala</t>
  </si>
  <si>
    <t>193 - Zimní stadion</t>
  </si>
  <si>
    <t>1</t>
  </si>
  <si>
    <t>RM 30.1.</t>
  </si>
  <si>
    <t>přesun z KV IO na zařízení ZS</t>
  </si>
  <si>
    <t>přesun BV na SVS na úhradu výdajů na Malý jez</t>
  </si>
  <si>
    <t>15</t>
  </si>
  <si>
    <t>zapojení rezervy KV na opravu mantinelů</t>
  </si>
  <si>
    <t>194 - Program prevence kriminality</t>
  </si>
  <si>
    <t>195 - Fond zaměstnanců města</t>
  </si>
  <si>
    <t>7/15d</t>
  </si>
  <si>
    <t>Odbory MM celkem běžné výdaje</t>
  </si>
  <si>
    <t>201 - MŠ Papírenská</t>
  </si>
  <si>
    <t>4/1</t>
  </si>
  <si>
    <t>snížení BV ve prospěch OŠT na refundaci MP</t>
  </si>
  <si>
    <t>202 - MŠ Plzeňská</t>
  </si>
  <si>
    <t>4/2</t>
  </si>
  <si>
    <t>25/1</t>
  </si>
  <si>
    <t>203 - MŠ Větrná</t>
  </si>
  <si>
    <t>4/3</t>
  </si>
  <si>
    <t>205 - MŠ Jizerská</t>
  </si>
  <si>
    <t>4/4</t>
  </si>
  <si>
    <t>206 - MŠ Dlouhá</t>
  </si>
  <si>
    <t>4/5</t>
  </si>
  <si>
    <t>25/2</t>
  </si>
  <si>
    <t>207 - MŠ Špálova</t>
  </si>
  <si>
    <t>4/6</t>
  </si>
  <si>
    <t>208 - MŠ Prachatická</t>
  </si>
  <si>
    <t>4/7</t>
  </si>
  <si>
    <t>7/16</t>
  </si>
  <si>
    <t>25/3</t>
  </si>
  <si>
    <t>209 - MŠ Zeyerova</t>
  </si>
  <si>
    <t>4/8</t>
  </si>
  <si>
    <t>25/4</t>
  </si>
  <si>
    <t>210 - MŠ Pražská</t>
  </si>
  <si>
    <t>4/9</t>
  </si>
  <si>
    <t>25/5</t>
  </si>
  <si>
    <t>211 - MŠ J.Opletala</t>
  </si>
  <si>
    <t>4/10</t>
  </si>
  <si>
    <t>212 - MŠ U Pramene - Pohůrka</t>
  </si>
  <si>
    <t>4/11</t>
  </si>
  <si>
    <t>213 - ZŠ Grünwaldova</t>
  </si>
  <si>
    <t>4/12</t>
  </si>
  <si>
    <t>214 - ZŠ Bezdrevská - Vltava</t>
  </si>
  <si>
    <t>4/13</t>
  </si>
  <si>
    <t>25/7</t>
  </si>
  <si>
    <t>215 - ZŠ Máj I</t>
  </si>
  <si>
    <t>4/14</t>
  </si>
  <si>
    <t>216 - ZŠ Máj II</t>
  </si>
  <si>
    <t>4/15</t>
  </si>
  <si>
    <t>217 - ZŠ Kubatova</t>
  </si>
  <si>
    <t>4/16</t>
  </si>
  <si>
    <t>25/8</t>
  </si>
  <si>
    <t>33/1</t>
  </si>
  <si>
    <t>zvýšení BV na zajištění prázdninového provozu družiny</t>
  </si>
  <si>
    <t>218 - ZŠ Nová</t>
  </si>
  <si>
    <t>4/17</t>
  </si>
  <si>
    <t>23</t>
  </si>
  <si>
    <r>
      <t xml:space="preserve">zvýšení BV z rezerv KV na dofinancování fasády </t>
    </r>
    <r>
      <rPr>
        <b/>
        <sz val="8"/>
        <rFont val="Tahoma"/>
        <family val="2"/>
      </rPr>
      <t>ODLOŽENO</t>
    </r>
  </si>
  <si>
    <t>24/2</t>
  </si>
  <si>
    <t>zvýšení BV z nespec.rezerv  na výdaje, které nelze ze SR</t>
  </si>
  <si>
    <t>219 - ZŠ Matice školské</t>
  </si>
  <si>
    <t>4/18</t>
  </si>
  <si>
    <t>220 - ZŠ L. Kuby - Rožnov</t>
  </si>
  <si>
    <t>4/19</t>
  </si>
  <si>
    <t>221 - ZŠ O.Nedbala</t>
  </si>
  <si>
    <t>4/20</t>
  </si>
  <si>
    <t>222 - ZŠ E.Destinnové</t>
  </si>
  <si>
    <t>4/21</t>
  </si>
  <si>
    <t>223 - ZŠ J.Š.Baara</t>
  </si>
  <si>
    <t>4/22</t>
  </si>
  <si>
    <t>25/9</t>
  </si>
  <si>
    <t>224 - ZŠ Nerudova</t>
  </si>
  <si>
    <t>4/23</t>
  </si>
  <si>
    <t>225 - ZŠ Dukelská</t>
  </si>
  <si>
    <t>4/24</t>
  </si>
  <si>
    <t>25/10</t>
  </si>
  <si>
    <t>226 - ZŠ Rudolfovská 23</t>
  </si>
  <si>
    <t>4/25</t>
  </si>
  <si>
    <t>227 - ZŠ Pohůrecká - Suché Vrbné</t>
  </si>
  <si>
    <t>4/26</t>
  </si>
  <si>
    <t>228 - ZŠ Čéčova</t>
  </si>
  <si>
    <t>4/27</t>
  </si>
  <si>
    <t>229 - ŠJ U Tří lvů</t>
  </si>
  <si>
    <t>230 - MŠ Vrchlického</t>
  </si>
  <si>
    <t>4/28</t>
  </si>
  <si>
    <t>231 - MŠ K. Štěcha</t>
  </si>
  <si>
    <t>4/29</t>
  </si>
  <si>
    <t>232 - MŠ Čéčova</t>
  </si>
  <si>
    <t>25/6</t>
  </si>
  <si>
    <t>233 - MŠ Neplachova</t>
  </si>
  <si>
    <t>4/30</t>
  </si>
  <si>
    <t>234 - MŠ Nerudova</t>
  </si>
  <si>
    <t>4/31</t>
  </si>
  <si>
    <t>235 - MŠ E. Pittera</t>
  </si>
  <si>
    <t>4/32</t>
  </si>
  <si>
    <t>236 - ZŠ Rudolfovská 143 - Nové Vráto</t>
  </si>
  <si>
    <t>4/33</t>
  </si>
  <si>
    <t>25/11</t>
  </si>
  <si>
    <t>237 - ZŠ Vl. Rady - Mladé</t>
  </si>
  <si>
    <t>4/34</t>
  </si>
  <si>
    <t>238 - ŠJ Rudolfovská</t>
  </si>
  <si>
    <t>PO školství běžné výdaje</t>
  </si>
  <si>
    <t>261 - Jeslová a azylová zařízení</t>
  </si>
  <si>
    <t>7/15e</t>
  </si>
  <si>
    <t>264 - Ústav sociální péče Hvízdal</t>
  </si>
  <si>
    <t>7/15f</t>
  </si>
  <si>
    <t>37</t>
  </si>
  <si>
    <t>zapojení rezervy KV na nákup polohovacích lůžek</t>
  </si>
  <si>
    <t>265 - Centrum sociálních služeb Staroměstská</t>
  </si>
  <si>
    <t>7/15g</t>
  </si>
  <si>
    <t>PO sociální běžné výdaje</t>
  </si>
  <si>
    <t>271 - Jihočeské divadlo</t>
  </si>
  <si>
    <t>7/15h</t>
  </si>
  <si>
    <t>272 - Malé divadlo</t>
  </si>
  <si>
    <t>7/15i</t>
  </si>
  <si>
    <t>273 - Správa městských kin</t>
  </si>
  <si>
    <t>7/15j</t>
  </si>
  <si>
    <t>PO kulturní běžné výdaje</t>
  </si>
  <si>
    <t xml:space="preserve">276 - Veřejné služby </t>
  </si>
  <si>
    <t>7/15k</t>
  </si>
  <si>
    <t>21</t>
  </si>
  <si>
    <r>
      <t xml:space="preserve">zapojení rezerv KV na přeznačení centra ČB </t>
    </r>
    <r>
      <rPr>
        <b/>
        <sz val="8"/>
        <rFont val="Tahoma"/>
        <family val="2"/>
      </rPr>
      <t>ODLOŽENO</t>
    </r>
  </si>
  <si>
    <t>PO ostatní běžné výdaje</t>
  </si>
  <si>
    <t>403 - Dopravní podnik města, a.s.</t>
  </si>
  <si>
    <t>410 - Správa domů, s.r.o.</t>
  </si>
  <si>
    <t>PS běžné výdaje</t>
  </si>
  <si>
    <t>snížení rezervy ve prospěch BV 105 na dotaci VK</t>
  </si>
  <si>
    <t>14</t>
  </si>
  <si>
    <t>snížení rezervy ve prospěch BV 106 na dotaci CZP</t>
  </si>
  <si>
    <t>snížení rezervy ve prospěch BV 193 na opravu mantinelů</t>
  </si>
  <si>
    <t>snížení rezervy ve prospěch BV 108 na noviny ČB radnice</t>
  </si>
  <si>
    <r>
      <t xml:space="preserve">snížení rezervy ve prospěch BV VS na přeznačení centra </t>
    </r>
    <r>
      <rPr>
        <b/>
        <sz val="8"/>
        <rFont val="Tahoma"/>
        <family val="2"/>
      </rPr>
      <t>ODLOŽENO</t>
    </r>
  </si>
  <si>
    <t>snížení rezervy na vybavení šaten veř.bruslení</t>
  </si>
  <si>
    <t>Ostatní dráhy</t>
  </si>
  <si>
    <t>Úpravy vodohospodářsky významných a vodárenských toků</t>
  </si>
  <si>
    <t>Protierozní, protilavinová a protipožární ochrana</t>
  </si>
  <si>
    <t>Úhrada sankcí jiným rozpočtům - výběrové řízení</t>
  </si>
  <si>
    <t>Opravy a udržování  - rybníků po povodních</t>
  </si>
  <si>
    <t>Programy zateplování a úspor energie</t>
  </si>
  <si>
    <t>Letiště</t>
  </si>
  <si>
    <t>Vodní díla v zemědělské krajině</t>
  </si>
  <si>
    <t>Střední odborné školy</t>
  </si>
  <si>
    <t>Záležitosti ochrany památek a péče o kulturní dědictví j.n.</t>
  </si>
  <si>
    <t>111-113,116,122</t>
  </si>
  <si>
    <t>Prevence před drogami, alkoholem, nikotinem a jinými návykovými látkami</t>
  </si>
  <si>
    <t>Ostatní dávky povahy sociálního zabezpečení j.n.</t>
  </si>
  <si>
    <r>
      <t xml:space="preserve">snížení rezervy na příspěvek ZŠ Nová </t>
    </r>
    <r>
      <rPr>
        <b/>
        <sz val="8"/>
        <rFont val="Tahoma"/>
        <family val="2"/>
      </rPr>
      <t>ODLOŽENO</t>
    </r>
  </si>
  <si>
    <t>snížení rezervy na údržbu nezisk.objektů</t>
  </si>
  <si>
    <t>snížení rezervy na údržbu mostu přes Malši</t>
  </si>
  <si>
    <t>snížení rezervy na pořízení polohovacích lůžek</t>
  </si>
  <si>
    <t xml:space="preserve">105 - Odbor školství a tělovýchovy </t>
  </si>
  <si>
    <t>zapojení BV a daru z roku 2001 na umělý povrch hřišť</t>
  </si>
  <si>
    <t xml:space="preserve">106 - Odbor sociálních věcí </t>
  </si>
  <si>
    <t>zapojení rezervy KV na dotaci CZP</t>
  </si>
  <si>
    <t>7/5</t>
  </si>
  <si>
    <t>18</t>
  </si>
  <si>
    <t>zapojení příjmů z prodeje majetku na dofin. osobního aut.</t>
  </si>
  <si>
    <t>zvýšení z BV na aktualizaci povodňového plánu</t>
  </si>
  <si>
    <t xml:space="preserve">112 - Investiční odbor </t>
  </si>
  <si>
    <t>přesun ve prospěch BV ZS na zařízení ZS</t>
  </si>
  <si>
    <t>5</t>
  </si>
  <si>
    <t>zapojení dotace SFŽP na sluneční kolektory Hvízdal</t>
  </si>
  <si>
    <t>7/6</t>
  </si>
  <si>
    <t>přesun ve prospěch BV SVS na údržbu nové zeleně</t>
  </si>
  <si>
    <t>přesun ve prospěch BV na repasi chladícího zařízení</t>
  </si>
  <si>
    <t>12</t>
  </si>
  <si>
    <t>zapojení systémové dotace SR na TI pro 550 b.j.</t>
  </si>
  <si>
    <t>snížení KV ve prospěch BV 108 na nákup ceníků stav.prací</t>
  </si>
  <si>
    <t>28</t>
  </si>
  <si>
    <t>zapojení příjmů na kopírování projektové dokumentace</t>
  </si>
  <si>
    <t>30</t>
  </si>
  <si>
    <t>zapojení příjmů na KV IO na odvodnění kaple</t>
  </si>
  <si>
    <t>31</t>
  </si>
  <si>
    <t>zapojení příjmů na KV IO na odvodnění skládky</t>
  </si>
  <si>
    <t>32</t>
  </si>
  <si>
    <t>ZM 27.6.</t>
  </si>
  <si>
    <t>zapojení příjmů na KV IO na rekonstrukci Pivovarské ul.</t>
  </si>
  <si>
    <t xml:space="preserve">114 - Majetkový odbor </t>
  </si>
  <si>
    <t>7/7,8</t>
  </si>
  <si>
    <t>7/11</t>
  </si>
  <si>
    <t>29</t>
  </si>
  <si>
    <t>zapojení příjmů na výstavbu kanalizačních vpustí</t>
  </si>
  <si>
    <t>7/13</t>
  </si>
  <si>
    <t>zapojení rezervy KV na vybavení šaten veř.bruslení</t>
  </si>
  <si>
    <t>7/3</t>
  </si>
  <si>
    <t>7/3a</t>
  </si>
  <si>
    <t>7/17</t>
  </si>
  <si>
    <t>7/14</t>
  </si>
  <si>
    <t>RO  =</t>
  </si>
  <si>
    <t xml:space="preserve">113 - Stavební a dopravní úřad </t>
  </si>
  <si>
    <t>117 - Obecní živnostenský úřad</t>
  </si>
  <si>
    <t>zapojení FV do rozpočtu 2002</t>
  </si>
  <si>
    <t xml:space="preserve">104 - Odbor kultury </t>
  </si>
  <si>
    <t>zapojení příjmů na BV - Zdravé město</t>
  </si>
  <si>
    <t xml:space="preserve">110 - Správní odbor </t>
  </si>
  <si>
    <t>zapojení příjmů na KV - kopírování PD</t>
  </si>
  <si>
    <t>zapojení příjmů na KV na výstavbu kanalizačních vpustí</t>
  </si>
  <si>
    <t>zapojení příjmů na KV - dofinancování osobního auta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</si>
  <si>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ze SR v rámci souhrnného dotačního vztahu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</si>
  <si>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převody z vlastních fondů HČ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</si>
  <si>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od mezinárodních institucí</t>
    </r>
  </si>
  <si>
    <t>dotace na integraci menšin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</si>
  <si>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investiční dotace ze státních fondů</t>
    </r>
  </si>
  <si>
    <t>dotace SFŽP na sluneční kolektory Hvízdal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</si>
  <si>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ostatní investiční dotace ze SR</t>
    </r>
  </si>
  <si>
    <t>systémová dotace SR na TI pro 550 b.j.</t>
  </si>
  <si>
    <r>
      <t xml:space="preserve">102 - Finanční odbor 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</si>
  <si>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dotace od obcí na IDS</t>
  </si>
  <si>
    <r>
      <t>105 - Odbor školství a tělovýchovy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</si>
  <si>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Odbor kultury</t>
  </si>
  <si>
    <t>Odbory Magistrátu města</t>
  </si>
  <si>
    <t>PO - ostatní</t>
  </si>
  <si>
    <t>Podnikatelské subjekty</t>
  </si>
  <si>
    <t>Běžné výdaje celkem</t>
  </si>
  <si>
    <t>Příspěvkové organizace</t>
  </si>
  <si>
    <t>Kapitálové výdaje celkem</t>
  </si>
  <si>
    <t>V Ý D A J E   C E L K E M</t>
  </si>
  <si>
    <t>P Ř Í J M Y</t>
  </si>
  <si>
    <t>Investiční úroky</t>
  </si>
  <si>
    <t>Investiční půjčky obyvatelstvu</t>
  </si>
  <si>
    <t xml:space="preserve">Investiční půjčky </t>
  </si>
  <si>
    <t>Průmysl, stavebnictví, obchod a služby</t>
  </si>
  <si>
    <t>111,112</t>
  </si>
  <si>
    <t>Sociální pomoc rodině a manželství j.n.</t>
  </si>
  <si>
    <t>100,1,8,110,113,117</t>
  </si>
  <si>
    <t>Stavebnictví</t>
  </si>
  <si>
    <t>Příjmy z prodeje neinvest.majetku</t>
  </si>
  <si>
    <t>102,114,SD</t>
  </si>
  <si>
    <t>100,194</t>
  </si>
  <si>
    <t>120</t>
  </si>
  <si>
    <t>Nákup zboží</t>
  </si>
  <si>
    <t>Ostatní nákupy j.n.</t>
  </si>
  <si>
    <t>Úpravy drobných vodních toků</t>
  </si>
  <si>
    <t>JD, MD,112</t>
  </si>
  <si>
    <t>Sociální péče a pomoc starým a zdravotně postiženým j.n.</t>
  </si>
  <si>
    <t>Soc.pomoc osobám v hmotné nouzi a občanům soc.nepřizpůsobivým</t>
  </si>
  <si>
    <t>Nein.přij.dotace od mezinárodních institucí</t>
  </si>
  <si>
    <t>Příjmy z prodeje ostatního HIM - os.automobil</t>
  </si>
  <si>
    <t>Příjmy z podílů na zisku a dividend (Teplárna)</t>
  </si>
  <si>
    <t>Příjmy z poskyt.služ.a výr. - kopírování</t>
  </si>
  <si>
    <t>ORCR</t>
  </si>
  <si>
    <t>Příjmy z prodeje majetkových podílů - snížení ZM</t>
  </si>
  <si>
    <t>Neinvest.přijaté dotace od obcí - povodně</t>
  </si>
  <si>
    <t>Neinvest.přijaté dotace od obcí - IDS</t>
  </si>
  <si>
    <t>Neinvest.přijaté dotace od krajů</t>
  </si>
  <si>
    <t>Příjmy z prodeje akcií - ČS</t>
  </si>
  <si>
    <t>Zanádražní komunikace - studie</t>
  </si>
  <si>
    <t>Úpravy Senovážného nám. - související výdaje</t>
  </si>
  <si>
    <t>PD - ZTV Husova kolonie</t>
  </si>
  <si>
    <t>Most přes Malši</t>
  </si>
  <si>
    <t>SSZ Barcala - Horákové - souvis.výdaje</t>
  </si>
  <si>
    <t>Sluneční kolektory Hvízdal - PD</t>
  </si>
  <si>
    <t>Domov důchodců Máj - PD</t>
  </si>
  <si>
    <t>Hygienizace parku Stromovka</t>
  </si>
  <si>
    <t>Ochranná hráz</t>
  </si>
  <si>
    <t xml:space="preserve">206 celkem </t>
  </si>
  <si>
    <t xml:space="preserve">232 celkem  </t>
  </si>
  <si>
    <t>Experiment, Lidická - PD</t>
  </si>
  <si>
    <t>Zátkovo nábřeží 15 - PD</t>
  </si>
  <si>
    <t>Krajinská 35 - PD</t>
  </si>
  <si>
    <t>Husova 6</t>
  </si>
  <si>
    <t>Kontejnéřiště Otavská 12</t>
  </si>
  <si>
    <t>Neinv.dot.nezisk.a pod.org.j.n. - Letiště Hosín</t>
  </si>
  <si>
    <t>Neinv.dot.nezisk.a pod.org.j.n. - povodňový fond</t>
  </si>
  <si>
    <t>Neinv.příspěvky ostatním PO - Konzervatoř ČB</t>
  </si>
  <si>
    <t>Ostatní neinv. transfery obyvatelstvu j.n.- povodňový fond</t>
  </si>
  <si>
    <t>Ost.neinvest.výdaje j.n. - půdní vestavby</t>
  </si>
  <si>
    <t xml:space="preserve">Věcné dary </t>
  </si>
  <si>
    <t>Neinv.dot.nefin.podn.subj. - fyzickým osobám</t>
  </si>
  <si>
    <t>Nákup materiálu - Nevo dživipen</t>
  </si>
  <si>
    <t>Voda - RUBICON</t>
  </si>
  <si>
    <t xml:space="preserve">Plyn - RUBICON </t>
  </si>
  <si>
    <t>Elektrická energie - RUBICON</t>
  </si>
  <si>
    <t>Nájemné - RUBICON</t>
  </si>
  <si>
    <t>Nákup služeb j.n. - RUBICON</t>
  </si>
  <si>
    <t>Neinvestiční dotace občan. sdružením - drogy</t>
  </si>
  <si>
    <t>Nákup materiálu j.n. - povodně</t>
  </si>
  <si>
    <t>Pohonné hmoty a maziva - povodně</t>
  </si>
  <si>
    <t>Nákup služeb j.n. - povodně</t>
  </si>
  <si>
    <t>Opravy a udržování - povodně</t>
  </si>
  <si>
    <t>Pohoštění - povodně</t>
  </si>
  <si>
    <t xml:space="preserve">Neinv.dotace nefin. pod.subj.j.n. - MPR </t>
  </si>
  <si>
    <t>Nákup materiálu - psí parky</t>
  </si>
  <si>
    <t>Nákup služeb j.n. - sběr a svoz odpadů - povodně</t>
  </si>
  <si>
    <t>Nákup služeb j.n. - prořezávka parku Na Sadech</t>
  </si>
  <si>
    <t>Služby zprac.dat - antivirový program</t>
  </si>
  <si>
    <t>Služby zprac. dat - aktualizace právního SW</t>
  </si>
  <si>
    <t>122 celkem</t>
  </si>
  <si>
    <t>Odbor rozvoje a CR</t>
  </si>
  <si>
    <t>Ostatní neinv.výdaje j.n. - přeplatky minulých let</t>
  </si>
  <si>
    <t>Ostatní osobní výdaje - Nevo dživipen</t>
  </si>
  <si>
    <t>DHINM - Nevo dživipen</t>
  </si>
  <si>
    <t>Nájemné - Nevo dživipen</t>
  </si>
  <si>
    <t>Opravy a udržování - neziskových objektů</t>
  </si>
  <si>
    <t>Konzult., porad.a práv.služby - revize chlad.zařízení</t>
  </si>
  <si>
    <t>Změna stavu krátkodobých prostředků na bankovních účtech</t>
  </si>
  <si>
    <t xml:space="preserve">Změna stavu krátkodobých prostředků na bankovních účtech </t>
  </si>
  <si>
    <t>Investiční přijaté dotace ze státních fondů</t>
  </si>
  <si>
    <t>Příjmy z podílů na zisku a dividend</t>
  </si>
  <si>
    <t>Nespecifikované rezervy</t>
  </si>
  <si>
    <t>Kapitálové příjmy</t>
  </si>
  <si>
    <t>Finanční vypořádání minulých let</t>
  </si>
  <si>
    <t>102-105,114,115</t>
  </si>
  <si>
    <t>Jiná zdravotnická zařízení a služby pro zdravotnictví j.n.</t>
  </si>
  <si>
    <t>Zdravotnictví</t>
  </si>
  <si>
    <t>102,111,112</t>
  </si>
  <si>
    <t>Úroky a ostatní finanční výdaje j.n.</t>
  </si>
  <si>
    <t>Výpočetní technika</t>
  </si>
  <si>
    <t>Ostatní investiční přijaté dotace ze státního rozpočtu</t>
  </si>
  <si>
    <t>Neinvestiční dotace obecně prospěšným organizacím</t>
  </si>
  <si>
    <t xml:space="preserve">Sumář příjmů </t>
  </si>
  <si>
    <t xml:space="preserve">Sumář výdajů </t>
  </si>
  <si>
    <t xml:space="preserve">Rozbor běžných výdajů </t>
  </si>
  <si>
    <t xml:space="preserve">Rozbor kapitálových výdajů </t>
  </si>
  <si>
    <t xml:space="preserve">Rozbor financování </t>
  </si>
  <si>
    <t xml:space="preserve">Příjmy dle položek </t>
  </si>
  <si>
    <t>101,102,110,113,117</t>
  </si>
  <si>
    <t xml:space="preserve">Výdaje dle položek </t>
  </si>
  <si>
    <t xml:space="preserve">Skutečné výdaje dle paragrafů </t>
  </si>
  <si>
    <t xml:space="preserve">Příjmová část                                                                                               </t>
  </si>
  <si>
    <t>str. 5 - 7</t>
  </si>
  <si>
    <t>Dávky a odškodnění válečným veteránům a perzekvovaným osobám</t>
  </si>
  <si>
    <t xml:space="preserve">nedaňové </t>
  </si>
  <si>
    <t xml:space="preserve">Výdajová část                                                                                                     </t>
  </si>
  <si>
    <t>str. 3 - 4</t>
  </si>
  <si>
    <t>Poskytované zálohy a jistiny j.n.</t>
  </si>
  <si>
    <t>Neinvestiční dotace podnikatelským subjektům j.n.</t>
  </si>
  <si>
    <t>Výdaje z FV minulých let mezi OkÚ a obcemi</t>
  </si>
  <si>
    <t>Účelové neinv. transfery nepodnikajícím fyzickým osobám</t>
  </si>
  <si>
    <t>Přijaté pojistné náhrady</t>
  </si>
  <si>
    <t>tis.Kč</t>
  </si>
  <si>
    <t>112, 195</t>
  </si>
  <si>
    <t>Obsah tabulkové části:</t>
  </si>
  <si>
    <t>str. 1 - 2</t>
  </si>
  <si>
    <t xml:space="preserve">Přehled rozpočtových opatření </t>
  </si>
  <si>
    <t>Rozbor příjmů</t>
  </si>
  <si>
    <t xml:space="preserve">provedených ve schváleném rozpočtu </t>
  </si>
  <si>
    <t>Skutečné příjmy dle paragrafů</t>
  </si>
  <si>
    <t xml:space="preserve">položka </t>
  </si>
  <si>
    <t>1111-1511</t>
  </si>
  <si>
    <t>Příjmy z pronájmu ostatních nemovitostí a jejich částí</t>
  </si>
  <si>
    <t>Přijaté vratky transferů j.n.</t>
  </si>
  <si>
    <t>Přijaté nekapitálové příspěvky a náhrady</t>
  </si>
  <si>
    <t>Splátky půjček od obyvatelstva</t>
  </si>
  <si>
    <t>Příjmy z prodeje ostatních nemovitostí a jejich částí</t>
  </si>
  <si>
    <t>Neinvestiční přijaté dotace z všeobecné pokladní správy státního rozpočtu</t>
  </si>
  <si>
    <t>Neinvestiční přijaté dotace ze státního rozpočtu v rámci souhrnného dotačního vztahu</t>
  </si>
  <si>
    <t>Financování úhrnem</t>
  </si>
  <si>
    <t>Aktivní krátkodobé operace řízení likvidity</t>
  </si>
  <si>
    <t>Dlouhodobé přijaté půjčky</t>
  </si>
  <si>
    <t xml:space="preserve">Financování dle položek </t>
  </si>
  <si>
    <t>Ostatní neinvestiční přijaté dotace ze státního rozpočtu</t>
  </si>
  <si>
    <t>Neinvestiční přijaté dotace od obcí</t>
  </si>
  <si>
    <t>položka, podseskup.</t>
  </si>
  <si>
    <t>Náležitosti osob vykonávajících základní (náhradní) a další vojenskou službu nebo civilní službu</t>
  </si>
  <si>
    <t>Platby za provedenou práci j.n.</t>
  </si>
  <si>
    <t>Povinné pojistné na sociální zabezpečení a příspěvek na politiku zaměstnanosti</t>
  </si>
  <si>
    <t>Ostatní povinné pojistné hrazené zaměstnavatelem</t>
  </si>
  <si>
    <t>Povinné pojistné placené zaměstnavatelem j.n.</t>
  </si>
  <si>
    <t>Drobný hmotný investiční a neinvestiční majetek</t>
  </si>
  <si>
    <t>Úroky</t>
  </si>
  <si>
    <t>Služby zpracování dat</t>
  </si>
  <si>
    <t>Cestovné (tuzemské i zahraniční)</t>
  </si>
  <si>
    <t>Nájemné za nájem s právem koupě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</si>
  <si>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</si>
  <si>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</si>
  <si>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</si>
  <si>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>Neinvestiční dotace církvím a náboženským společnostem</t>
  </si>
  <si>
    <t>Neinvestiční dotace neziskovým a podobným organizacím j.n.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</si>
  <si>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</si>
  <si>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</si>
  <si>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</si>
  <si>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Neinvestiční transfery a některé další platby rozpočtům</t>
  </si>
  <si>
    <t>Dary obyvatelstvu</t>
  </si>
  <si>
    <t>Ostatní neinvestiční transfery obyvatelstvu j.n.</t>
  </si>
  <si>
    <t>Neinvestiční transfery obyvatelstvu</t>
  </si>
  <si>
    <t>Neinvestiční půjčky obyvatelstvu</t>
  </si>
  <si>
    <t>Neinvestiční půjčky</t>
  </si>
  <si>
    <t>Ostatní neinvestiční výdaje</t>
  </si>
  <si>
    <t>Nákup nehmotného investičního majetku j.n.</t>
  </si>
  <si>
    <t>Stroje, přístroje a zařízení</t>
  </si>
  <si>
    <t>Výdaje související s investičními nákupy j.n.</t>
  </si>
  <si>
    <t>Investiční nákupy a související výdaje</t>
  </si>
  <si>
    <t>Investiční přij.dotace od mezinárodních institucí</t>
  </si>
  <si>
    <t xml:space="preserve">Nein.přij.dotace z VPS SR </t>
  </si>
  <si>
    <t xml:space="preserve">Neinvest.přijaté dotace z VPS SR </t>
  </si>
  <si>
    <t>1122</t>
  </si>
  <si>
    <t>Daň z příjmů právnických osob za obce</t>
  </si>
  <si>
    <t>Inv.přij.dotace od mezinárodních institucí</t>
  </si>
  <si>
    <t>Nein.přij.dotace ze SR (dot.vztah)</t>
  </si>
  <si>
    <t>Nein.přijaté dotace od obcí</t>
  </si>
  <si>
    <t>Ostatní neinvestiční výdaje j.n.</t>
  </si>
  <si>
    <t>Investiční dotace nefinančním podnikatelským subjektům - právnickým osobám</t>
  </si>
  <si>
    <t>Investiční příspěvky zřízeným příspěvkovým organizacím</t>
  </si>
  <si>
    <t>Investiční transfery</t>
  </si>
  <si>
    <t>Ostatní kapitálové výdaje</t>
  </si>
  <si>
    <t>Výdaje úhrnem</t>
  </si>
  <si>
    <t>§,     podsk.,  skupina</t>
  </si>
  <si>
    <t>NÁZEV</t>
  </si>
  <si>
    <t>DRUH PŘÍJMU</t>
  </si>
  <si>
    <t>ODPOVĚDNÉ MÍSTO</t>
  </si>
  <si>
    <t>PŘÍJMY</t>
  </si>
  <si>
    <t>Podíl na celkových příjmech</t>
  </si>
  <si>
    <t>%</t>
  </si>
  <si>
    <t>bez paragrafového členění</t>
  </si>
  <si>
    <t>daňové</t>
  </si>
  <si>
    <t>dotace</t>
  </si>
  <si>
    <t>102,105</t>
  </si>
  <si>
    <t>Silnice</t>
  </si>
  <si>
    <t>nedaňové</t>
  </si>
  <si>
    <t>Doprava</t>
  </si>
  <si>
    <t>Ostatní nedaňové příjmy j.n. - Zdravé město</t>
  </si>
  <si>
    <t>Příjmy z poskyt.služeb a výrobků - PA</t>
  </si>
  <si>
    <t>Příjmy z poskyt.služeb a výrobků - LP</t>
  </si>
  <si>
    <t>Přijaté sankční platby - exekuční oddělení</t>
  </si>
  <si>
    <t xml:space="preserve">Konzultační, porad.a právní služby - revize </t>
  </si>
  <si>
    <t>Konzultační, porad.a právní služby - znal. posudky</t>
  </si>
  <si>
    <t>Konzultační, porad.a právní služby - mostní listy</t>
  </si>
  <si>
    <t>Neinv.dotace obč.sdruž. - sport mládeže</t>
  </si>
  <si>
    <t>Nespecifikované rezervy - z FV 2001</t>
  </si>
  <si>
    <t>Nákup materiálu j.n. - ceny do soutěže</t>
  </si>
  <si>
    <t>Nákup materiálu j.n. - nouzové osvětlení</t>
  </si>
  <si>
    <t>Služby peněžních ústavů - pojištění majetku</t>
  </si>
  <si>
    <t>Dopravní prostředky</t>
  </si>
  <si>
    <t xml:space="preserve">Výdaje související - rekonstrukce ZS </t>
  </si>
  <si>
    <t>Investiční transfery občanským sdružením</t>
  </si>
  <si>
    <t>Investiční transfery veřejným rozpočtům místní úrovně j.n.</t>
  </si>
  <si>
    <t>Průmyslová a ostatní odvětví hospod.</t>
  </si>
  <si>
    <t>Předškolní zařízení</t>
  </si>
  <si>
    <t>Základní školy</t>
  </si>
  <si>
    <t>Školní stravování při předškolním a základním vzdělávání</t>
  </si>
  <si>
    <t>Vzdělávání</t>
  </si>
  <si>
    <t>Záležitosti kultury j.n.</t>
  </si>
  <si>
    <t>Kultura, církve a sdělovací prostředky</t>
  </si>
  <si>
    <t>Tělovýchovná činnost j.n.</t>
  </si>
  <si>
    <t>191-193</t>
  </si>
  <si>
    <t>Tělovýchova a zájmová činnost</t>
  </si>
  <si>
    <t>Veřejné osvětlení</t>
  </si>
  <si>
    <t>Pohřebnictví</t>
  </si>
  <si>
    <t>Komunální služby a územní rozvoj j.n.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</si>
  <si>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</si>
  <si>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</si>
  <si>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</si>
  <si>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</si>
  <si>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</si>
  <si>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Nákup NIM j.n. - RP Pražské předměstí</t>
  </si>
  <si>
    <t>Nákup NIM j.n. - RP hist.jádro - čistopis</t>
  </si>
  <si>
    <t>Nákup NIM j.n. - US Litvín.silnice</t>
  </si>
  <si>
    <t>Nákup NIM j.n. - US U Vrb.rybníka</t>
  </si>
  <si>
    <t>Nákup NIM j.n. - US Č.Vrbné-Stará cesta</t>
  </si>
  <si>
    <t>Nákup NIM j.n. - RP S.Vrbné - čistopis</t>
  </si>
  <si>
    <t>Nákup NIM j.n. - ÚPnM - změny</t>
  </si>
  <si>
    <t>Nákup NIM j.n. - RP Plavská</t>
  </si>
  <si>
    <t>Nákup NIM j.n. - reg.panel.sídl. Máj</t>
  </si>
  <si>
    <t xml:space="preserve">Nákup NIM j.n. - energetický generel </t>
  </si>
  <si>
    <t>Nákup NIM j.n. - rozšíření DTMM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</si>
  <si>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</si>
  <si>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</si>
  <si>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</si>
  <si>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</si>
  <si>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</si>
  <si>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</si>
  <si>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Finanční operace j.n.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</si>
  <si>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</si>
  <si>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</si>
  <si>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</si>
  <si>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</si>
  <si>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</si>
  <si>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</si>
  <si>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</si>
  <si>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102,108</t>
  </si>
  <si>
    <t>Zemědělství a lesní hospodářství</t>
  </si>
  <si>
    <t>Vnitřní obchod, služby a turismus</t>
  </si>
  <si>
    <t>Provoz veřejné silniční dopravy</t>
  </si>
  <si>
    <t>Pitná voda</t>
  </si>
  <si>
    <t>Odvádění a  čistění odpadních vod a nakládání s kaly</t>
  </si>
  <si>
    <t>Vodní hospodářství</t>
  </si>
  <si>
    <t>Průmyslová a ostatní odvětví</t>
  </si>
  <si>
    <t>31 a 32</t>
  </si>
  <si>
    <t>Divadelní činnost</t>
  </si>
  <si>
    <t>Filmová tvorba, distribuce, kina a shromažďování audiovizuálních archiválií</t>
  </si>
  <si>
    <t>Zachování a obnova kulturních památek</t>
  </si>
  <si>
    <t>Záležitosti sdělovacích prostředků j.n.</t>
  </si>
  <si>
    <t>Zájmová činnost v kultuře</t>
  </si>
  <si>
    <t>Záležitosti kultury, církví a sdělovacích prostředků  j.n.</t>
  </si>
  <si>
    <t>191-193,112</t>
  </si>
  <si>
    <t>Využití volného času dětí a mládeže</t>
  </si>
  <si>
    <t>Bytové hospodářství</t>
  </si>
  <si>
    <t>Územní plánování</t>
  </si>
  <si>
    <t>Sběr a svoz komunálních odpadů</t>
  </si>
  <si>
    <t>Ostatní nakládání s odpady j.n.</t>
  </si>
  <si>
    <t>Chráněné části přírody</t>
  </si>
  <si>
    <t>Ekologická výchova a osvěta</t>
  </si>
  <si>
    <t>Dávky sociální pomoci j.n.</t>
  </si>
  <si>
    <t>Dávky zdravotně postiženým občanům</t>
  </si>
  <si>
    <t>Dávky a podpory v sociálním zabezpečení</t>
  </si>
  <si>
    <t>Domovy-penziony pro důchodce a pro zdravotně postižené občany</t>
  </si>
  <si>
    <t>Sociální péče a pomoc starým a zdravotně postiženým (kromě ústavní) a j.n.</t>
  </si>
  <si>
    <t>Záležitosti sociálních věcí a politiky zaměstnanosti j.n.</t>
  </si>
  <si>
    <t>Bezpečnost a veřejný pořádek</t>
  </si>
  <si>
    <t>Požární ochrana - dobrovolná část</t>
  </si>
  <si>
    <t>Požární ochrana a integrovaný záchranný systém</t>
  </si>
  <si>
    <t>Bezpečnost státu a právní ochrana</t>
  </si>
  <si>
    <t>Místní zastupitelské orgány</t>
  </si>
  <si>
    <t>Ostatní činnosti j.n.</t>
  </si>
  <si>
    <t>Ostatní činnosti</t>
  </si>
  <si>
    <t>roku 2002</t>
  </si>
  <si>
    <t>Nákup služeb j.n. - správa zařízení ŠJ</t>
  </si>
  <si>
    <t>Nákup služeb j.n. - sociologie, statistika</t>
  </si>
  <si>
    <t>Plavecký stadion</t>
  </si>
  <si>
    <t>Zimní stadion</t>
  </si>
  <si>
    <t>Odpovědné místo</t>
  </si>
  <si>
    <t>Věcný obsah</t>
  </si>
  <si>
    <t>Městská policie</t>
  </si>
  <si>
    <t>Odbor školství a tělovýchovy</t>
  </si>
  <si>
    <t>Odbor sociálních věcí</t>
  </si>
  <si>
    <t>Odbor vnitřních věcí</t>
  </si>
  <si>
    <t>Investiční odbor</t>
  </si>
  <si>
    <t>Stavební a dopravní úřad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</si>
  <si>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</si>
  <si>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</si>
  <si>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</si>
  <si>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</si>
  <si>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</si>
  <si>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</si>
  <si>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MŠ Papírenská</t>
  </si>
  <si>
    <t>MŠ Plzeňská</t>
  </si>
  <si>
    <t>MŠ Větrná</t>
  </si>
  <si>
    <t>MŠ Jizerská</t>
  </si>
  <si>
    <t>MŠ Dlouhá</t>
  </si>
  <si>
    <t>MŠ Špálova</t>
  </si>
  <si>
    <t>MŠ Prachatická</t>
  </si>
  <si>
    <t>MŠ Zeyerova</t>
  </si>
  <si>
    <t>MŠ Pražská</t>
  </si>
  <si>
    <t>ZŠ Grünwaldova</t>
  </si>
  <si>
    <t>ZŠ Kubatova</t>
  </si>
  <si>
    <t>ZŠ Nová</t>
  </si>
  <si>
    <t>ZŠ Matice školské</t>
  </si>
  <si>
    <t>ZŠ Nerudova</t>
  </si>
  <si>
    <t>ZŠ Dukelská</t>
  </si>
  <si>
    <t>ZŠ Čéčova</t>
  </si>
  <si>
    <t>Jihočeské divadlo</t>
  </si>
  <si>
    <t>Malé divadlo</t>
  </si>
  <si>
    <t>Správa městských kin</t>
  </si>
  <si>
    <t>Odbor ochrany životního prostředí</t>
  </si>
  <si>
    <t>Finanční odbor</t>
  </si>
  <si>
    <t>Fond zaměstnanců města</t>
  </si>
  <si>
    <t>Veřejné služby</t>
  </si>
  <si>
    <t>PS</t>
  </si>
  <si>
    <t>ŠJ U Tří lvů</t>
  </si>
  <si>
    <t>Správní odbor</t>
  </si>
  <si>
    <t xml:space="preserve"> </t>
  </si>
  <si>
    <t>Akce/účel</t>
  </si>
  <si>
    <t>Položka</t>
  </si>
  <si>
    <t>Paragraf</t>
  </si>
  <si>
    <t>v tis. Kč</t>
  </si>
  <si>
    <t>100 celkem</t>
  </si>
  <si>
    <t>102 celkem</t>
  </si>
  <si>
    <t>105 celkem</t>
  </si>
  <si>
    <t>Programové vybavení</t>
  </si>
  <si>
    <t>108 celkem</t>
  </si>
  <si>
    <t>111</t>
  </si>
  <si>
    <t>6119</t>
  </si>
  <si>
    <t>3635</t>
  </si>
  <si>
    <t>111 celkem</t>
  </si>
  <si>
    <t>PD na připravované stavby</t>
  </si>
  <si>
    <t>ZTV Husova kolonie</t>
  </si>
  <si>
    <t xml:space="preserve">Lávka přes Vltavu na Sokolský ostrov </t>
  </si>
  <si>
    <t>Zajištění náhrad.havarijních doplň.zdrojů</t>
  </si>
  <si>
    <t>Drobné stavby</t>
  </si>
  <si>
    <t>Rekonstrukce kanalizací</t>
  </si>
  <si>
    <t>Rekonstrukce vodovodů</t>
  </si>
  <si>
    <t>Zajištění vody v nádrži Bagr</t>
  </si>
  <si>
    <t>112</t>
  </si>
  <si>
    <t>Výdaje související - přepočty nákladů staveb</t>
  </si>
  <si>
    <t>Výdaje související - kopírování dokumentace</t>
  </si>
  <si>
    <t>Výdaje související - inzerce</t>
  </si>
  <si>
    <t>Poskytnuté půjčky z FRB</t>
  </si>
  <si>
    <t>112 celkem</t>
  </si>
  <si>
    <t>114</t>
  </si>
  <si>
    <t>6130</t>
  </si>
  <si>
    <t>3639</t>
  </si>
  <si>
    <t>Pozemky</t>
  </si>
  <si>
    <t>Pozemky - zanádražní komunikace</t>
  </si>
  <si>
    <t>114 celkem</t>
  </si>
  <si>
    <t>Instalace parkovacích automatů</t>
  </si>
  <si>
    <t>115 celkem</t>
  </si>
  <si>
    <t>Správa veřejných statků</t>
  </si>
  <si>
    <t>191 celkem</t>
  </si>
  <si>
    <t>193 celkem</t>
  </si>
  <si>
    <t>Investiční příspěvky zřízeným PO</t>
  </si>
  <si>
    <t>Neinv.dotace obč.sdruž. - VK Č.B.</t>
  </si>
  <si>
    <t>Ostatní neinvestiční výdaje j.n. - soutěžní poplatek</t>
  </si>
  <si>
    <t>Opravy a udržování - mantinelů</t>
  </si>
  <si>
    <t>203 celkem</t>
  </si>
  <si>
    <t>205 celkem</t>
  </si>
  <si>
    <t>209 celkem</t>
  </si>
  <si>
    <t>211 celkem</t>
  </si>
  <si>
    <t>MŠ J. Opletala</t>
  </si>
  <si>
    <t>213 celkem</t>
  </si>
  <si>
    <t>214 celkem</t>
  </si>
  <si>
    <t>215 celkem</t>
  </si>
  <si>
    <t>220 celkem</t>
  </si>
  <si>
    <t>221 celkem</t>
  </si>
  <si>
    <t>ZŠ O. Nedbala</t>
  </si>
  <si>
    <t>222 celkem</t>
  </si>
  <si>
    <t>ZŠ E. Destinnové</t>
  </si>
  <si>
    <t>223 celkem</t>
  </si>
  <si>
    <t>225 celkem</t>
  </si>
  <si>
    <t>227 celkem</t>
  </si>
  <si>
    <t>228 celkem</t>
  </si>
  <si>
    <t>229 celkem</t>
  </si>
  <si>
    <t>261</t>
  </si>
  <si>
    <t>261 celkem</t>
  </si>
  <si>
    <t>264</t>
  </si>
  <si>
    <t>4312</t>
  </si>
  <si>
    <t>264 celkem</t>
  </si>
  <si>
    <t>273 celkem</t>
  </si>
  <si>
    <t>Investiční dotace na nákup autobusů</t>
  </si>
  <si>
    <t>403 celkem</t>
  </si>
  <si>
    <t>410 celkem</t>
  </si>
  <si>
    <t>ZTV Máj 550 b.j.</t>
  </si>
  <si>
    <t>Orientační informační systém města</t>
  </si>
  <si>
    <t>Rekonstrukce parku Na sadech</t>
  </si>
  <si>
    <t>Kanalizace - sběrač C,D</t>
  </si>
  <si>
    <t>271 celkem</t>
  </si>
  <si>
    <t>272 celkem</t>
  </si>
  <si>
    <t>230 celkem</t>
  </si>
  <si>
    <t>231 celkem</t>
  </si>
  <si>
    <t>232 celkem</t>
  </si>
  <si>
    <t>P ř í j m y   c e l k e m</t>
  </si>
  <si>
    <t>B ě ž n é   v ý d a j e   c e l k e m</t>
  </si>
  <si>
    <t xml:space="preserve">K a p i t á l o v é   v ý d a j e   c e l k e m </t>
  </si>
  <si>
    <t>F i n a n c o v á n í   c e l k e m</t>
  </si>
  <si>
    <t>233 celkem</t>
  </si>
  <si>
    <t>234 celkem</t>
  </si>
  <si>
    <t>DHINM</t>
  </si>
  <si>
    <t>DHINM - pouzdra a další příslušenství</t>
  </si>
  <si>
    <t>DHINM - opasky</t>
  </si>
  <si>
    <t>DHINM - nábytek do šaten a kanceláří</t>
  </si>
  <si>
    <t>DHINM - ostatní</t>
  </si>
  <si>
    <t>DHINM - tech.prostř.k zabránění odj.vozidla</t>
  </si>
  <si>
    <t xml:space="preserve">DHINM </t>
  </si>
  <si>
    <t>DHINM - vybavení</t>
  </si>
  <si>
    <t>DHINM - vybavení AzD</t>
  </si>
  <si>
    <t>DHINM - dovybavení centra pro ochranu zvířat</t>
  </si>
  <si>
    <t>DHINM - mapy</t>
  </si>
  <si>
    <t>DHINM - spoluúčast na programu prevence</t>
  </si>
  <si>
    <t xml:space="preserve">DHINM  </t>
  </si>
  <si>
    <t xml:space="preserve">DHINM - vodoměry </t>
  </si>
  <si>
    <t>235 celkem</t>
  </si>
  <si>
    <t>236 celkem</t>
  </si>
  <si>
    <t>237 celkem</t>
  </si>
  <si>
    <t>238 celkem</t>
  </si>
  <si>
    <t>208 celkem</t>
  </si>
  <si>
    <t>206 celkem</t>
  </si>
  <si>
    <t>210 celkem</t>
  </si>
  <si>
    <t>202 celkem</t>
  </si>
  <si>
    <t>Odbor územního plánu a architektury</t>
  </si>
  <si>
    <t>Sondy a geologický průzkum</t>
  </si>
  <si>
    <t>Daně placené v souvislosti s investicí</t>
  </si>
  <si>
    <t>Rekonstrukce zimního stadionu</t>
  </si>
  <si>
    <t>116 celkem</t>
  </si>
  <si>
    <t>101</t>
  </si>
  <si>
    <t>OŽP</t>
  </si>
  <si>
    <t>Opravy a udržování - zprovoznění LP</t>
  </si>
  <si>
    <t>Nákup materiálu j.n. - publikace ČB</t>
  </si>
  <si>
    <t xml:space="preserve">PD - zanádražní komunikace </t>
  </si>
  <si>
    <t>Rekonstrukce ZS - investiční úroky</t>
  </si>
  <si>
    <t>Budovy, haly a stavby - přístřešky MHD</t>
  </si>
  <si>
    <t>Změna stavu krátkodobých prostř.na bk.účtech - předpl.nájemné</t>
  </si>
  <si>
    <t>Změna stavu krátkodobých prostř.na bk.účtech - FRB</t>
  </si>
  <si>
    <t>Dlouhodobé přijaté půjčky - HVB - ZS</t>
  </si>
  <si>
    <t>Uhrazené spl.přijatých půjček - MF ČR</t>
  </si>
  <si>
    <t>Uhrazené spl.přijatých půjček - ČMHB - 146 b.j.</t>
  </si>
  <si>
    <t>Uhrazené spl.přijatých půjček - ČMHB - DM</t>
  </si>
  <si>
    <t>Uhrazené spl.přijatých půjček - ČMHB - 54 b.j.</t>
  </si>
  <si>
    <t>Uhrazené spl.přijatých půjček - náj. 46 b.j.</t>
  </si>
  <si>
    <t>Uhrazené spl.přijatých půjček - náj. Fr.Ondříčka</t>
  </si>
  <si>
    <t>Uhrazené spl.přijatých půjček - náj. Krajinská 26</t>
  </si>
  <si>
    <t xml:space="preserve">Uhrazené spl.přijatých půjček - náj. Dubenská </t>
  </si>
  <si>
    <t>Povinné pojistné na soc.zab.a přísp.na zaměst.</t>
  </si>
  <si>
    <t>Ost.povinné pojistné hrazené zaměstnavatelem</t>
  </si>
  <si>
    <t>Prádlo, oděv a obuv - výstroj nových pracovníků</t>
  </si>
  <si>
    <t>Služby telekomunikací a radiokomunikací - převaděč Kleť</t>
  </si>
  <si>
    <t xml:space="preserve">Nákup služeb j.n. - pasportizace VZ </t>
  </si>
  <si>
    <t>Přijaté nekap.přísp.a náhr. - separace KO</t>
  </si>
  <si>
    <t>Nespecifikované rezervy - zvýšení mezd</t>
  </si>
  <si>
    <t>Účel.neinv.transfery fyz.os. - recit.soutěž</t>
  </si>
  <si>
    <t>Nákup materiálu j.n. - kancelářský materiál</t>
  </si>
  <si>
    <t>Neinv.dot.nezisk.a pod.org.j.n. - čl.přísp.JCCR</t>
  </si>
  <si>
    <t>Neinv.dot.nezisk.a pod.org.j.n. - čl.přísp.JVZ apod.</t>
  </si>
  <si>
    <t>Neinv.dot.nezisk.a pod.org.j.n. - čl.přísp.SMK</t>
  </si>
  <si>
    <t>VÝDAJE</t>
  </si>
  <si>
    <t>Příjmy celkem</t>
  </si>
  <si>
    <t>Financování</t>
  </si>
  <si>
    <t>Výdaje celkem</t>
  </si>
  <si>
    <t>Konzultační, poradenské a právní služby - povodně</t>
  </si>
  <si>
    <t>Služby telekomunikací a radiokomunikací - povodně</t>
  </si>
  <si>
    <t>Služby školení a vzdělávání - požární ochrana</t>
  </si>
  <si>
    <t>Vývoj příjmů a výdajů za období 1991 - 2002</t>
  </si>
  <si>
    <t>Neinv.dot.nezisk.a pod.org.j.n. - čl.přísp.SHS ČMS</t>
  </si>
  <si>
    <t>Neinv.dot.nezisk.a pod.org.j.n. - čl.přísp.SMO</t>
  </si>
  <si>
    <t>Úroky a ostatní fin. výdaje j.n. - ztráta Patria</t>
  </si>
  <si>
    <t>Neinv.dot.nezisk.a pod.org.j.n. - čl.přísp. NSZM</t>
  </si>
  <si>
    <t>Realizované kurzové ztráty</t>
  </si>
  <si>
    <t>Opravy a udržování - sportovní plácky</t>
  </si>
  <si>
    <t>Nájemné - kluby důchodců</t>
  </si>
  <si>
    <t>Opravy a udržování - centrum pro ochranu zvířat</t>
  </si>
  <si>
    <t>Nákup služeb j.n. - zveřejňování veřejných zakázek</t>
  </si>
  <si>
    <t xml:space="preserve">Nákup služeb j.n. </t>
  </si>
  <si>
    <t>Nákup materiálu j.n. - parkovací lístky</t>
  </si>
  <si>
    <t xml:space="preserve">Konzultační, poradenské a právní služby </t>
  </si>
  <si>
    <t>Schválený rozpočet 2002</t>
  </si>
  <si>
    <t>Upravený rozpočet 2002</t>
  </si>
  <si>
    <t>% čerpání UR</t>
  </si>
  <si>
    <t>% plnění UR</t>
  </si>
  <si>
    <t xml:space="preserve">Sběrač B - zanádražní komunikace </t>
  </si>
  <si>
    <t>Opravy a udržování - nátěr hrací plochy</t>
  </si>
  <si>
    <t>Nespecifikované rezervy - reforma veř.správy</t>
  </si>
  <si>
    <t>Opravy a udržování - odstranění dopravních závad</t>
  </si>
  <si>
    <t>Opravy a udržování - orientační systém</t>
  </si>
  <si>
    <t>Povinné pojistné hrazené zaměstnavatelem j.n.</t>
  </si>
  <si>
    <t xml:space="preserve">Služby telekomunikací a radiokomunikací - NP </t>
  </si>
  <si>
    <t>Daň z příjmů FO ze záv.čin.a fčních.požitků</t>
  </si>
  <si>
    <t>Poplatek za komunální odpad</t>
  </si>
  <si>
    <t>1333</t>
  </si>
  <si>
    <t>Poplatky za ukládání odpadů</t>
  </si>
  <si>
    <t>Správní poplatky</t>
  </si>
  <si>
    <t>102</t>
  </si>
  <si>
    <t>FO</t>
  </si>
  <si>
    <t>1111</t>
  </si>
  <si>
    <t>1112</t>
  </si>
  <si>
    <t>1121</t>
  </si>
  <si>
    <t>Investiční transfery obč. sdružením - CZP</t>
  </si>
  <si>
    <t>Daň z příjmů právnických osob</t>
  </si>
  <si>
    <t>1311</t>
  </si>
  <si>
    <t>1341</t>
  </si>
  <si>
    <t>Poplatek ze psů</t>
  </si>
  <si>
    <t>1342</t>
  </si>
  <si>
    <t>Pobytové poplatky</t>
  </si>
  <si>
    <t>1343</t>
  </si>
  <si>
    <t>Poplatek za užívání veřej.prostranství</t>
  </si>
  <si>
    <t>1344</t>
  </si>
  <si>
    <t>Poplatek ze vstupného</t>
  </si>
  <si>
    <t>1345</t>
  </si>
  <si>
    <t>Poplatek za provozovaný VHP</t>
  </si>
  <si>
    <t>1511</t>
  </si>
  <si>
    <t>Daň z nemovitostí</t>
  </si>
  <si>
    <t>Daně z příjmů právnických osob j.n.</t>
  </si>
  <si>
    <t>Odvody za odnětí zemědělské půdy</t>
  </si>
  <si>
    <t>x</t>
  </si>
  <si>
    <t>SO</t>
  </si>
  <si>
    <t>113</t>
  </si>
  <si>
    <t>SDÚ</t>
  </si>
  <si>
    <t>117</t>
  </si>
  <si>
    <t>ObŽÚ</t>
  </si>
  <si>
    <t xml:space="preserve">D a ň o v é   p ř í j m y </t>
  </si>
  <si>
    <t>100</t>
  </si>
  <si>
    <t>MP</t>
  </si>
  <si>
    <t>2210</t>
  </si>
  <si>
    <t>6399</t>
  </si>
  <si>
    <t>Přijaté sankční platby</t>
  </si>
  <si>
    <t>2141</t>
  </si>
  <si>
    <t>6310</t>
  </si>
  <si>
    <t>Příjmy z úroků</t>
  </si>
  <si>
    <t>Příjmy z poskytování  služeb a výrobků</t>
  </si>
  <si>
    <t>2111</t>
  </si>
  <si>
    <t>3319</t>
  </si>
  <si>
    <t>Příjmy z prodeje zboží</t>
  </si>
  <si>
    <t>Ostatní nedaňové příjmy j.n.</t>
  </si>
  <si>
    <t>Ostatní nedaňové příjmy j.n. - reklama</t>
  </si>
  <si>
    <t>105</t>
  </si>
  <si>
    <t>OŠT</t>
  </si>
  <si>
    <t>2132</t>
  </si>
  <si>
    <t>3111</t>
  </si>
  <si>
    <t>Příjmy z pron.ost.nemovit. a jejich částí</t>
  </si>
  <si>
    <t>3113</t>
  </si>
  <si>
    <t>Příjmy z prodeje neinvestičního majetku</t>
  </si>
  <si>
    <t>106</t>
  </si>
  <si>
    <t>OSV</t>
  </si>
  <si>
    <t>4341</t>
  </si>
  <si>
    <t>Přijaté nekap.přísp.a náhr. - zmírnění křivd</t>
  </si>
  <si>
    <t>OVV</t>
  </si>
  <si>
    <t>108</t>
  </si>
  <si>
    <t>IO</t>
  </si>
  <si>
    <t>MO</t>
  </si>
  <si>
    <t>2131</t>
  </si>
  <si>
    <t>Příjmy z pronájmu pozemků</t>
  </si>
  <si>
    <t>SVS</t>
  </si>
  <si>
    <t>2212</t>
  </si>
  <si>
    <t>115</t>
  </si>
  <si>
    <t>KP</t>
  </si>
  <si>
    <t>MŠ Čéčova</t>
  </si>
  <si>
    <t>Příjmy z poskytování služeb a výrobků</t>
  </si>
  <si>
    <t>3141</t>
  </si>
  <si>
    <t>MŠ Neplachova</t>
  </si>
  <si>
    <t>MŠ Nerudova</t>
  </si>
  <si>
    <t>MŠ Vrchlického</t>
  </si>
  <si>
    <t>ŠJ Rudolfovská</t>
  </si>
  <si>
    <t>191</t>
  </si>
  <si>
    <t>3419</t>
  </si>
  <si>
    <t>192</t>
  </si>
  <si>
    <t>SH</t>
  </si>
  <si>
    <t>193</t>
  </si>
  <si>
    <t>ZS</t>
  </si>
  <si>
    <t>FZM</t>
  </si>
  <si>
    <t>N e d a ň o v é   p ř í j m y</t>
  </si>
  <si>
    <t>Příjmy z prodeje ostatního HIM</t>
  </si>
  <si>
    <t>Konzultační, porad.a právní služby - studie</t>
  </si>
  <si>
    <t>Konzultační, porad.a právní služby - posudky</t>
  </si>
  <si>
    <t>Nákup služeb j.n. - ruční úklid</t>
  </si>
  <si>
    <t>Opravy a udržování - mostů</t>
  </si>
  <si>
    <t>Nákup materiálu j.n. - rezidentní karty</t>
  </si>
  <si>
    <t>Příjmy z prodeje pozemků</t>
  </si>
  <si>
    <t>3112</t>
  </si>
  <si>
    <t>Nákup služeb j.n. - sběrné dvory stabilní</t>
  </si>
  <si>
    <t>Nákup služeb j.n. - likvidace a svoz komun.odpadu</t>
  </si>
  <si>
    <t>Nákup služeb j.n. - čištění kašen</t>
  </si>
  <si>
    <t>Nákup služeb j.n. - čištění kanalizačních vpustí</t>
  </si>
  <si>
    <t>Opravy a udržování - kašen</t>
  </si>
  <si>
    <t>Opravy a udržování - kanalizačních vpustí</t>
  </si>
  <si>
    <t>Voda - spotřeba v kašnách</t>
  </si>
  <si>
    <t>K a p i t á l o v é   p ř í j m y</t>
  </si>
  <si>
    <t>4112</t>
  </si>
  <si>
    <t>4121</t>
  </si>
  <si>
    <t>Neinvest.přijaté dotace od obcí</t>
  </si>
  <si>
    <t>P ř i j a t é   d o t a c e</t>
  </si>
  <si>
    <t>5311</t>
  </si>
  <si>
    <t>Platy zaměstnanců</t>
  </si>
  <si>
    <t>Ostatní osobní výdaje</t>
  </si>
  <si>
    <t>5121</t>
  </si>
  <si>
    <t>5122</t>
  </si>
  <si>
    <t>5134</t>
  </si>
  <si>
    <t>5136</t>
  </si>
  <si>
    <t>5137</t>
  </si>
  <si>
    <t>5139</t>
  </si>
  <si>
    <t>Nákup materiálu j.n. - náhradní díly</t>
  </si>
  <si>
    <t>Nákup materiálu j.n. - strava pro služební psy</t>
  </si>
  <si>
    <t>Nákup materiálu j.n. - ostatní</t>
  </si>
  <si>
    <t>5151</t>
  </si>
  <si>
    <t>Voda</t>
  </si>
  <si>
    <t>5152</t>
  </si>
  <si>
    <t>5154</t>
  </si>
  <si>
    <t>Elektrická energie</t>
  </si>
  <si>
    <t>5156</t>
  </si>
  <si>
    <t>Pohonné hmoty a maziva</t>
  </si>
  <si>
    <t>5161</t>
  </si>
  <si>
    <t>Služby pošt - balné, poštovné</t>
  </si>
  <si>
    <t>5162</t>
  </si>
  <si>
    <t>Služby telekomunikací a radiokomunikací</t>
  </si>
  <si>
    <t>Služby peněžních ústavů</t>
  </si>
  <si>
    <t>5164</t>
  </si>
  <si>
    <t>Nájemné</t>
  </si>
  <si>
    <t>5167</t>
  </si>
  <si>
    <t>Služby školení a vzdělávání - POLIS</t>
  </si>
  <si>
    <t>5168</t>
  </si>
  <si>
    <t>5169</t>
  </si>
  <si>
    <t>Nákup služeb j.n. - tisk tiskopisů</t>
  </si>
  <si>
    <t>Nákup služeb j.n. - označení služebních aut</t>
  </si>
  <si>
    <t>Nákup služeb j.n. - příspěvek na stravování</t>
  </si>
  <si>
    <t>Nákup služeb j.n. - lékařská vyšetření ZP</t>
  </si>
  <si>
    <t>Nákup služeb j.n. - ostatní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</si>
  <si>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</si>
  <si>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</si>
  <si>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</si>
  <si>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</si>
  <si>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</si>
  <si>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</si>
  <si>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</si>
  <si>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</si>
  <si>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</si>
  <si>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</si>
  <si>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</si>
  <si>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Konzultační, poradenské a právní služby</t>
  </si>
  <si>
    <t>3742</t>
  </si>
  <si>
    <t>Nákup služeb j.n. - ochrana a provoz rezervací</t>
  </si>
  <si>
    <t>Nákup služeb j.n. - údržba pam.stromů a VKP</t>
  </si>
  <si>
    <t>Nákup služeb j.n. - ÚSES</t>
  </si>
  <si>
    <t>Nákup služeb j.n. - vyhlaš.pam.stromů a VKP</t>
  </si>
  <si>
    <t>3792</t>
  </si>
  <si>
    <t>Nákup služeb j.n. - ekologická výchova</t>
  </si>
  <si>
    <t>Nákup služeb j.n. - ekol.výchova Terminál 2002</t>
  </si>
  <si>
    <t>Nákup služeb j.n. - ekol.výchova Robinson</t>
  </si>
  <si>
    <t>Pohoštění</t>
  </si>
  <si>
    <t>101 celkem</t>
  </si>
  <si>
    <t>Nákup materiálu j.n.</t>
  </si>
  <si>
    <t>Úroky - z úvěru ČMHB a.s.</t>
  </si>
  <si>
    <t>5141</t>
  </si>
  <si>
    <t>Nákup služeb j.n. - značení mostů</t>
  </si>
  <si>
    <t>5163</t>
  </si>
  <si>
    <t xml:space="preserve">Služby peněžních ústavů </t>
  </si>
  <si>
    <t>1014</t>
  </si>
  <si>
    <t xml:space="preserve">Nákup služeb j.n. - čipování </t>
  </si>
  <si>
    <t>5212</t>
  </si>
  <si>
    <t>2140</t>
  </si>
  <si>
    <t>5229</t>
  </si>
  <si>
    <t>Platby daní a poplatků - soudní poplatky</t>
  </si>
  <si>
    <t xml:space="preserve">Ostatní neinvestiční výdaje j.n. </t>
  </si>
  <si>
    <t xml:space="preserve">Nákup kolků </t>
  </si>
  <si>
    <t>Nákup zboží - MIC</t>
  </si>
  <si>
    <t>104</t>
  </si>
  <si>
    <t>Nákup materiálu j.n. - publikace CR</t>
  </si>
  <si>
    <t xml:space="preserve">Nákup materiálu j.n. </t>
  </si>
  <si>
    <t>Služby peněžních ústavů - pojist.při prac.cestě</t>
  </si>
  <si>
    <t>Nákup služeb j.n. - kalendář</t>
  </si>
  <si>
    <t>Nákup služeb j.n. - tuzemské výstavy</t>
  </si>
  <si>
    <t>Jeslová a azylová zařízení</t>
  </si>
  <si>
    <t>Ústav sociální péče Hvízdal</t>
  </si>
  <si>
    <t>Centrum sociálních služeb Staroměstská</t>
  </si>
  <si>
    <t>Neinv.transfery obyvatelstvu nemající povahu dotace ani daru - Cena města</t>
  </si>
  <si>
    <t>Neinv.dotace církvím a nábož. společnostem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</si>
</sst>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  <numFmt numFmtId="201" formatCode="0.000000"/>
    <numFmt numFmtId="202" formatCode="0.0000000"/>
    <numFmt numFmtId="203" formatCode="0.000000000"/>
    <numFmt numFmtId="204" formatCode="0.00000000"/>
    <numFmt numFmtId="205" formatCode="d/m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2"/>
      <name val="Arial CE"/>
      <family val="2"/>
    </font>
    <font>
      <b/>
      <sz val="9"/>
      <color indexed="9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10"/>
      <name val="Gill Sans CE MT Shadow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8"/>
      <color indexed="9"/>
      <name val="Arial CE"/>
      <family val="2"/>
    </font>
    <font>
      <u val="single"/>
      <sz val="10"/>
      <name val="Arial CE"/>
      <family val="2"/>
    </font>
    <font>
      <b/>
      <u val="single"/>
      <sz val="2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Tahoma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Arial CE"/>
      <family val="2"/>
    </font>
    <font>
      <b/>
      <sz val="7"/>
      <name val="Arial CE"/>
      <family val="2"/>
    </font>
    <font>
      <b/>
      <sz val="8.5"/>
      <name val="Arial CE"/>
      <family val="2"/>
    </font>
    <font>
      <sz val="8.5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 style="hair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9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5" fillId="0" borderId="0" xfId="0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3" fontId="6" fillId="2" borderId="0" xfId="0" applyFont="1" applyFill="1" applyAlignment="1">
      <alignment/>
    </xf>
    <xf numFmtId="177" fontId="7" fillId="3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7" fillId="3" borderId="2" xfId="0" applyNumberFormat="1" applyFont="1" applyFill="1" applyBorder="1" applyAlignment="1">
      <alignment horizontal="center" vertical="center"/>
    </xf>
    <xf numFmtId="177" fontId="5" fillId="4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5" borderId="1" xfId="0" applyNumberFormat="1" applyFont="1" applyFill="1" applyBorder="1" applyAlignment="1">
      <alignment horizontal="center" vertical="center" wrapText="1"/>
    </xf>
    <xf numFmtId="1" fontId="7" fillId="6" borderId="0" xfId="0" applyNumberFormat="1" applyFont="1" applyFill="1" applyBorder="1" applyAlignment="1">
      <alignment/>
    </xf>
    <xf numFmtId="1" fontId="5" fillId="6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vertical="center"/>
    </xf>
    <xf numFmtId="3" fontId="0" fillId="0" borderId="0" xfId="0" applyAlignment="1">
      <alignment vertical="center"/>
    </xf>
    <xf numFmtId="3" fontId="5" fillId="0" borderId="3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 vertical="center"/>
    </xf>
    <xf numFmtId="3" fontId="8" fillId="7" borderId="5" xfId="0" applyNumberFormat="1" applyFont="1" applyFill="1" applyBorder="1" applyAlignment="1">
      <alignment vertical="center"/>
    </xf>
    <xf numFmtId="177" fontId="8" fillId="7" borderId="5" xfId="0" applyNumberFormat="1" applyFont="1" applyFill="1" applyBorder="1" applyAlignment="1">
      <alignment vertical="center"/>
    </xf>
    <xf numFmtId="3" fontId="0" fillId="0" borderId="0" xfId="0" applyAlignment="1">
      <alignment horizontal="righ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 wrapText="1"/>
    </xf>
    <xf numFmtId="3" fontId="4" fillId="0" borderId="0" xfId="0" applyFont="1" applyBorder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0" fillId="2" borderId="0" xfId="0" applyFill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3" fontId="6" fillId="0" borderId="0" xfId="0" applyFont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1" fontId="4" fillId="0" borderId="0" xfId="20" applyNumberFormat="1" applyFont="1" applyBorder="1" applyAlignment="1">
      <alignment horizontal="center"/>
      <protection/>
    </xf>
    <xf numFmtId="1" fontId="4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>
      <alignment/>
      <protection/>
    </xf>
    <xf numFmtId="3" fontId="4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left"/>
    </xf>
    <xf numFmtId="1" fontId="5" fillId="0" borderId="6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8" fillId="7" borderId="7" xfId="0" applyNumberFormat="1" applyFont="1" applyFill="1" applyBorder="1" applyAlignment="1">
      <alignment vertic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3" fontId="4" fillId="0" borderId="0" xfId="20" applyNumberFormat="1" applyFont="1" applyFill="1" applyBorder="1" applyAlignment="1">
      <alignment horizontal="right" wrapText="1"/>
      <protection/>
    </xf>
    <xf numFmtId="1" fontId="4" fillId="0" borderId="0" xfId="20" applyNumberFormat="1" applyFont="1" applyBorder="1" applyAlignment="1">
      <alignment horizontal="left"/>
      <protection/>
    </xf>
    <xf numFmtId="1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Font="1" applyBorder="1" applyAlignment="1">
      <alignment/>
    </xf>
    <xf numFmtId="177" fontId="5" fillId="5" borderId="1" xfId="0" applyNumberFormat="1" applyFont="1" applyFill="1" applyBorder="1" applyAlignment="1">
      <alignment horizontal="center" vertical="center" wrapText="1"/>
    </xf>
    <xf numFmtId="177" fontId="7" fillId="6" borderId="0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20" applyNumberFormat="1" applyFont="1" applyFill="1" applyBorder="1" applyAlignment="1">
      <alignment horizontal="right"/>
      <protection/>
    </xf>
    <xf numFmtId="177" fontId="4" fillId="0" borderId="0" xfId="20" applyNumberFormat="1" applyFont="1" applyFill="1" applyBorder="1" applyAlignment="1">
      <alignment horizontal="right" wrapText="1"/>
      <protection/>
    </xf>
    <xf numFmtId="177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6" xfId="0" applyNumberFormat="1" applyFont="1" applyBorder="1" applyAlignment="1">
      <alignment/>
    </xf>
    <xf numFmtId="177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4" fontId="8" fillId="7" borderId="8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8" fillId="7" borderId="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/>
    </xf>
    <xf numFmtId="177" fontId="8" fillId="7" borderId="7" xfId="0" applyNumberFormat="1" applyFont="1" applyFill="1" applyBorder="1" applyAlignment="1">
      <alignment vertical="center"/>
    </xf>
    <xf numFmtId="177" fontId="4" fillId="0" borderId="6" xfId="0" applyNumberFormat="1" applyFont="1" applyBorder="1" applyAlignment="1">
      <alignment/>
    </xf>
    <xf numFmtId="1" fontId="12" fillId="8" borderId="10" xfId="0" applyNumberFormat="1" applyFont="1" applyFill="1" applyBorder="1" applyAlignment="1">
      <alignment horizontal="center" vertical="center" wrapText="1"/>
    </xf>
    <xf numFmtId="1" fontId="8" fillId="9" borderId="10" xfId="0" applyNumberFormat="1" applyFont="1" applyFill="1" applyBorder="1" applyAlignment="1">
      <alignment horizontal="center" vertical="center" wrapText="1"/>
    </xf>
    <xf numFmtId="177" fontId="8" fillId="7" borderId="11" xfId="0" applyNumberFormat="1" applyFont="1" applyFill="1" applyBorder="1" applyAlignment="1">
      <alignment horizontal="center" vertical="center" wrapText="1"/>
    </xf>
    <xf numFmtId="3" fontId="8" fillId="0" borderId="0" xfId="0" applyFont="1" applyAlignment="1">
      <alignment/>
    </xf>
    <xf numFmtId="3" fontId="1" fillId="0" borderId="0" xfId="0" applyFont="1" applyAlignment="1">
      <alignment/>
    </xf>
    <xf numFmtId="3" fontId="4" fillId="0" borderId="12" xfId="0" applyFont="1" applyBorder="1" applyAlignment="1">
      <alignment/>
    </xf>
    <xf numFmtId="177" fontId="4" fillId="2" borderId="13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177" fontId="4" fillId="2" borderId="14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13" xfId="0" applyFont="1" applyFill="1" applyBorder="1" applyAlignment="1">
      <alignment/>
    </xf>
    <xf numFmtId="3" fontId="4" fillId="0" borderId="15" xfId="0" applyFont="1" applyBorder="1" applyAlignment="1">
      <alignment/>
    </xf>
    <xf numFmtId="177" fontId="4" fillId="2" borderId="10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1" fillId="0" borderId="16" xfId="0" applyFont="1" applyBorder="1" applyAlignment="1">
      <alignment/>
    </xf>
    <xf numFmtId="177" fontId="1" fillId="2" borderId="16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177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2" borderId="14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/>
    </xf>
    <xf numFmtId="3" fontId="4" fillId="2" borderId="14" xfId="0" applyFont="1" applyFill="1" applyBorder="1" applyAlignment="1">
      <alignment/>
    </xf>
    <xf numFmtId="3" fontId="4" fillId="2" borderId="18" xfId="0" applyFont="1" applyFill="1" applyBorder="1" applyAlignment="1">
      <alignment/>
    </xf>
    <xf numFmtId="177" fontId="1" fillId="0" borderId="16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4" fillId="0" borderId="14" xfId="0" applyFont="1" applyBorder="1" applyAlignment="1">
      <alignment/>
    </xf>
    <xf numFmtId="3" fontId="4" fillId="0" borderId="17" xfId="0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3" fontId="4" fillId="0" borderId="20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1" fillId="0" borderId="21" xfId="0" applyFont="1" applyBorder="1" applyAlignment="1">
      <alignment/>
    </xf>
    <xf numFmtId="177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3" fontId="4" fillId="0" borderId="13" xfId="0" applyFont="1" applyBorder="1" applyAlignment="1">
      <alignment/>
    </xf>
    <xf numFmtId="3" fontId="4" fillId="0" borderId="10" xfId="0" applyFont="1" applyBorder="1" applyAlignment="1">
      <alignment/>
    </xf>
    <xf numFmtId="3" fontId="1" fillId="9" borderId="7" xfId="0" applyNumberFormat="1" applyFont="1" applyFill="1" applyBorder="1" applyAlignment="1">
      <alignment vertical="center"/>
    </xf>
    <xf numFmtId="3" fontId="0" fillId="0" borderId="0" xfId="0" applyFont="1" applyAlignment="1">
      <alignment vertical="center"/>
    </xf>
    <xf numFmtId="3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wrapText="1"/>
    </xf>
    <xf numFmtId="3" fontId="4" fillId="0" borderId="14" xfId="0" applyFont="1" applyBorder="1" applyAlignment="1">
      <alignment wrapText="1"/>
    </xf>
    <xf numFmtId="3" fontId="4" fillId="0" borderId="12" xfId="0" applyFont="1" applyBorder="1" applyAlignment="1">
      <alignment wrapText="1"/>
    </xf>
    <xf numFmtId="3" fontId="4" fillId="0" borderId="7" xfId="0" applyFont="1" applyBorder="1" applyAlignment="1">
      <alignment/>
    </xf>
    <xf numFmtId="3" fontId="1" fillId="0" borderId="16" xfId="0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3" fontId="15" fillId="0" borderId="0" xfId="0" applyFont="1" applyAlignment="1">
      <alignment vertical="center"/>
    </xf>
    <xf numFmtId="14" fontId="0" fillId="0" borderId="0" xfId="0" applyNumberFormat="1" applyAlignment="1">
      <alignment/>
    </xf>
    <xf numFmtId="3" fontId="1" fillId="0" borderId="0" xfId="0" applyFont="1" applyBorder="1" applyAlignment="1">
      <alignment/>
    </xf>
    <xf numFmtId="3" fontId="17" fillId="0" borderId="0" xfId="0" applyFont="1" applyAlignment="1">
      <alignment/>
    </xf>
    <xf numFmtId="3" fontId="0" fillId="0" borderId="0" xfId="0" applyFont="1" applyAlignment="1">
      <alignment/>
    </xf>
    <xf numFmtId="177" fontId="0" fillId="0" borderId="0" xfId="0" applyNumberFormat="1" applyFont="1" applyAlignment="1">
      <alignment/>
    </xf>
    <xf numFmtId="3" fontId="8" fillId="7" borderId="15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/>
    </xf>
    <xf numFmtId="3" fontId="4" fillId="0" borderId="14" xfId="0" applyFont="1" applyBorder="1" applyAlignment="1">
      <alignment/>
    </xf>
    <xf numFmtId="177" fontId="4" fillId="2" borderId="23" xfId="0" applyNumberFormat="1" applyFont="1" applyFill="1" applyBorder="1" applyAlignment="1">
      <alignment/>
    </xf>
    <xf numFmtId="177" fontId="4" fillId="2" borderId="7" xfId="0" applyNumberFormat="1" applyFont="1" applyFill="1" applyBorder="1" applyAlignment="1">
      <alignment/>
    </xf>
    <xf numFmtId="3" fontId="4" fillId="2" borderId="24" xfId="0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3" fontId="5" fillId="0" borderId="19" xfId="0" applyFont="1" applyBorder="1" applyAlignment="1">
      <alignment/>
    </xf>
    <xf numFmtId="177" fontId="5" fillId="2" borderId="25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177" fontId="5" fillId="2" borderId="16" xfId="0" applyNumberFormat="1" applyFont="1" applyFill="1" applyBorder="1" applyAlignment="1">
      <alignment/>
    </xf>
    <xf numFmtId="3" fontId="5" fillId="0" borderId="0" xfId="0" applyFont="1" applyAlignment="1">
      <alignment/>
    </xf>
    <xf numFmtId="3" fontId="4" fillId="0" borderId="17" xfId="0" applyFont="1" applyBorder="1" applyAlignment="1">
      <alignment/>
    </xf>
    <xf numFmtId="3" fontId="4" fillId="0" borderId="14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177" fontId="5" fillId="2" borderId="19" xfId="0" applyNumberFormat="1" applyFont="1" applyFill="1" applyBorder="1" applyAlignment="1">
      <alignment/>
    </xf>
    <xf numFmtId="177" fontId="4" fillId="2" borderId="17" xfId="0" applyNumberFormat="1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177" fontId="4" fillId="2" borderId="26" xfId="0" applyNumberFormat="1" applyFont="1" applyFill="1" applyBorder="1" applyAlignment="1">
      <alignment/>
    </xf>
    <xf numFmtId="3" fontId="4" fillId="0" borderId="18" xfId="0" applyFont="1" applyBorder="1" applyAlignment="1">
      <alignment/>
    </xf>
    <xf numFmtId="3" fontId="4" fillId="2" borderId="24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3" fontId="1" fillId="0" borderId="0" xfId="0" applyFont="1" applyAlignment="1">
      <alignment vertical="center"/>
    </xf>
    <xf numFmtId="3" fontId="4" fillId="2" borderId="13" xfId="0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177" fontId="4" fillId="0" borderId="2" xfId="0" applyNumberFormat="1" applyFont="1" applyBorder="1" applyAlignment="1">
      <alignment/>
    </xf>
    <xf numFmtId="3" fontId="4" fillId="0" borderId="13" xfId="0" applyFont="1" applyBorder="1" applyAlignment="1">
      <alignment/>
    </xf>
    <xf numFmtId="177" fontId="4" fillId="2" borderId="27" xfId="0" applyNumberFormat="1" applyFont="1" applyFill="1" applyBorder="1" applyAlignment="1">
      <alignment/>
    </xf>
    <xf numFmtId="177" fontId="4" fillId="2" borderId="28" xfId="0" applyNumberFormat="1" applyFont="1" applyFill="1" applyBorder="1" applyAlignment="1">
      <alignment/>
    </xf>
    <xf numFmtId="3" fontId="4" fillId="2" borderId="14" xfId="0" applyFont="1" applyFill="1" applyBorder="1" applyAlignment="1">
      <alignment/>
    </xf>
    <xf numFmtId="3" fontId="4" fillId="0" borderId="5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8" xfId="0" applyFont="1" applyFill="1" applyBorder="1" applyAlignment="1">
      <alignment/>
    </xf>
    <xf numFmtId="177" fontId="1" fillId="9" borderId="6" xfId="0" applyNumberFormat="1" applyFont="1" applyFill="1" applyBorder="1" applyAlignment="1">
      <alignment vertical="center"/>
    </xf>
    <xf numFmtId="177" fontId="1" fillId="9" borderId="29" xfId="0" applyNumberFormat="1" applyFont="1" applyFill="1" applyBorder="1" applyAlignment="1">
      <alignment vertical="center"/>
    </xf>
    <xf numFmtId="3" fontId="1" fillId="0" borderId="0" xfId="0" applyFont="1" applyAlignment="1">
      <alignment vertical="center"/>
    </xf>
    <xf numFmtId="4" fontId="0" fillId="0" borderId="0" xfId="0" applyNumberFormat="1" applyAlignment="1">
      <alignment/>
    </xf>
    <xf numFmtId="3" fontId="4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1" fillId="0" borderId="0" xfId="0" applyFont="1" applyBorder="1" applyAlignment="1">
      <alignment/>
    </xf>
    <xf numFmtId="3" fontId="4" fillId="0" borderId="30" xfId="0" applyFont="1" applyBorder="1" applyAlignment="1">
      <alignment/>
    </xf>
    <xf numFmtId="3" fontId="4" fillId="0" borderId="31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3" fontId="4" fillId="0" borderId="33" xfId="0" applyFont="1" applyBorder="1" applyAlignment="1">
      <alignment/>
    </xf>
    <xf numFmtId="3" fontId="1" fillId="0" borderId="34" xfId="0" applyFont="1" applyBorder="1" applyAlignment="1">
      <alignment/>
    </xf>
    <xf numFmtId="3" fontId="4" fillId="0" borderId="31" xfId="0" applyFont="1" applyBorder="1" applyAlignment="1">
      <alignment/>
    </xf>
    <xf numFmtId="3" fontId="4" fillId="0" borderId="35" xfId="0" applyFont="1" applyBorder="1" applyAlignment="1">
      <alignment/>
    </xf>
    <xf numFmtId="4" fontId="4" fillId="0" borderId="36" xfId="0" applyNumberFormat="1" applyFont="1" applyBorder="1" applyAlignment="1">
      <alignment horizontal="right"/>
    </xf>
    <xf numFmtId="3" fontId="1" fillId="0" borderId="37" xfId="0" applyFont="1" applyBorder="1" applyAlignment="1">
      <alignment/>
    </xf>
    <xf numFmtId="3" fontId="13" fillId="0" borderId="31" xfId="0" applyFont="1" applyBorder="1" applyAlignment="1">
      <alignment/>
    </xf>
    <xf numFmtId="3" fontId="1" fillId="9" borderId="38" xfId="0" applyFont="1" applyFill="1" applyBorder="1" applyAlignment="1">
      <alignment vertical="center"/>
    </xf>
    <xf numFmtId="3" fontId="1" fillId="9" borderId="29" xfId="0" applyFont="1" applyFill="1" applyBorder="1" applyAlignment="1">
      <alignment vertical="center"/>
    </xf>
    <xf numFmtId="177" fontId="1" fillId="9" borderId="29" xfId="0" applyNumberFormat="1" applyFont="1" applyFill="1" applyBorder="1" applyAlignment="1">
      <alignment vertical="center"/>
    </xf>
    <xf numFmtId="3" fontId="1" fillId="9" borderId="39" xfId="0" applyNumberFormat="1" applyFont="1" applyFill="1" applyBorder="1" applyAlignment="1">
      <alignment vertical="center"/>
    </xf>
    <xf numFmtId="3" fontId="1" fillId="0" borderId="34" xfId="0" applyFont="1" applyBorder="1" applyAlignment="1">
      <alignment vertical="center"/>
    </xf>
    <xf numFmtId="3" fontId="1" fillId="9" borderId="40" xfId="0" applyFont="1" applyFill="1" applyBorder="1" applyAlignment="1">
      <alignment vertical="center"/>
    </xf>
    <xf numFmtId="3" fontId="16" fillId="9" borderId="41" xfId="0" applyFont="1" applyFill="1" applyBorder="1" applyAlignment="1">
      <alignment vertical="center"/>
    </xf>
    <xf numFmtId="3" fontId="16" fillId="9" borderId="39" xfId="0" applyNumberFormat="1" applyFont="1" applyFill="1" applyBorder="1" applyAlignment="1">
      <alignment vertical="center"/>
    </xf>
    <xf numFmtId="177" fontId="16" fillId="9" borderId="29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177" fontId="4" fillId="2" borderId="24" xfId="0" applyNumberFormat="1" applyFont="1" applyFill="1" applyBorder="1" applyAlignment="1">
      <alignment/>
    </xf>
    <xf numFmtId="177" fontId="4" fillId="2" borderId="18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3" fontId="4" fillId="0" borderId="31" xfId="0" applyFont="1" applyBorder="1" applyAlignment="1">
      <alignment horizontal="center"/>
    </xf>
    <xf numFmtId="3" fontId="4" fillId="0" borderId="35" xfId="0" applyFont="1" applyBorder="1" applyAlignment="1">
      <alignment horizontal="center"/>
    </xf>
    <xf numFmtId="3" fontId="4" fillId="0" borderId="42" xfId="0" applyFont="1" applyBorder="1" applyAlignment="1">
      <alignment horizontal="center"/>
    </xf>
    <xf numFmtId="3" fontId="18" fillId="0" borderId="30" xfId="0" applyFont="1" applyBorder="1" applyAlignment="1">
      <alignment horizontal="center" wrapText="1"/>
    </xf>
    <xf numFmtId="3" fontId="18" fillId="0" borderId="35" xfId="0" applyFont="1" applyBorder="1" applyAlignment="1">
      <alignment horizontal="center" wrapText="1"/>
    </xf>
    <xf numFmtId="3" fontId="4" fillId="0" borderId="31" xfId="0" applyFont="1" applyBorder="1" applyAlignment="1">
      <alignment horizontal="center"/>
    </xf>
    <xf numFmtId="3" fontId="4" fillId="0" borderId="43" xfId="0" applyFont="1" applyBorder="1" applyAlignment="1">
      <alignment horizontal="center"/>
    </xf>
    <xf numFmtId="3" fontId="4" fillId="0" borderId="30" xfId="0" applyFont="1" applyBorder="1" applyAlignment="1">
      <alignment horizontal="center"/>
    </xf>
    <xf numFmtId="3" fontId="4" fillId="0" borderId="33" xfId="0" applyFont="1" applyBorder="1" applyAlignment="1">
      <alignment horizontal="center"/>
    </xf>
    <xf numFmtId="3" fontId="4" fillId="2" borderId="31" xfId="0" applyFont="1" applyFill="1" applyBorder="1" applyAlignment="1">
      <alignment horizontal="center"/>
    </xf>
    <xf numFmtId="3" fontId="1" fillId="9" borderId="29" xfId="0" applyNumberFormat="1" applyFont="1" applyFill="1" applyBorder="1" applyAlignment="1">
      <alignment vertical="center"/>
    </xf>
    <xf numFmtId="177" fontId="1" fillId="9" borderId="6" xfId="0" applyNumberFormat="1" applyFont="1" applyFill="1" applyBorder="1" applyAlignment="1">
      <alignment vertical="center"/>
    </xf>
    <xf numFmtId="177" fontId="1" fillId="9" borderId="7" xfId="0" applyNumberFormat="1" applyFont="1" applyFill="1" applyBorder="1" applyAlignment="1">
      <alignment vertical="center"/>
    </xf>
    <xf numFmtId="177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177" fontId="5" fillId="0" borderId="41" xfId="0" applyNumberFormat="1" applyFont="1" applyBorder="1" applyAlignment="1">
      <alignment/>
    </xf>
    <xf numFmtId="3" fontId="1" fillId="9" borderId="29" xfId="0" applyNumberFormat="1" applyFont="1" applyFill="1" applyBorder="1" applyAlignment="1">
      <alignment vertical="center"/>
    </xf>
    <xf numFmtId="3" fontId="5" fillId="0" borderId="45" xfId="0" applyFont="1" applyBorder="1" applyAlignment="1">
      <alignment/>
    </xf>
    <xf numFmtId="177" fontId="7" fillId="8" borderId="12" xfId="0" applyNumberFormat="1" applyFont="1" applyFill="1" applyBorder="1" applyAlignment="1">
      <alignment horizontal="centerContinuous" wrapText="1"/>
    </xf>
    <xf numFmtId="3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177" fontId="19" fillId="0" borderId="13" xfId="0" applyNumberFormat="1" applyFont="1" applyBorder="1" applyAlignment="1">
      <alignment/>
    </xf>
    <xf numFmtId="3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77" fontId="19" fillId="0" borderId="14" xfId="0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2" xfId="0" applyFont="1" applyBorder="1" applyAlignment="1">
      <alignment horizontal="center"/>
    </xf>
    <xf numFmtId="3" fontId="20" fillId="0" borderId="12" xfId="0" applyFont="1" applyBorder="1" applyAlignment="1">
      <alignment wrapText="1"/>
    </xf>
    <xf numFmtId="3" fontId="20" fillId="0" borderId="2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177" fontId="20" fillId="0" borderId="14" xfId="0" applyNumberFormat="1" applyFont="1" applyBorder="1" applyAlignment="1">
      <alignment/>
    </xf>
    <xf numFmtId="3" fontId="4" fillId="0" borderId="2" xfId="0" applyFont="1" applyBorder="1" applyAlignment="1">
      <alignment horizontal="center"/>
    </xf>
    <xf numFmtId="177" fontId="4" fillId="0" borderId="14" xfId="0" applyNumberFormat="1" applyFont="1" applyBorder="1" applyAlignment="1">
      <alignment/>
    </xf>
    <xf numFmtId="3" fontId="20" fillId="0" borderId="12" xfId="0" applyFont="1" applyBorder="1" applyAlignment="1">
      <alignment wrapText="1"/>
    </xf>
    <xf numFmtId="3" fontId="20" fillId="0" borderId="2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3" fontId="20" fillId="0" borderId="0" xfId="0" applyFont="1" applyAlignment="1">
      <alignment/>
    </xf>
    <xf numFmtId="3" fontId="19" fillId="0" borderId="12" xfId="0" applyFont="1" applyBorder="1" applyAlignment="1">
      <alignment wrapText="1"/>
    </xf>
    <xf numFmtId="3" fontId="19" fillId="0" borderId="2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3" fontId="19" fillId="0" borderId="0" xfId="0" applyFont="1" applyAlignment="1">
      <alignment/>
    </xf>
    <xf numFmtId="3" fontId="4" fillId="0" borderId="20" xfId="0" applyFont="1" applyBorder="1" applyAlignment="1">
      <alignment wrapText="1"/>
    </xf>
    <xf numFmtId="177" fontId="4" fillId="0" borderId="14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wrapText="1"/>
    </xf>
    <xf numFmtId="177" fontId="4" fillId="0" borderId="14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 wrapText="1"/>
    </xf>
    <xf numFmtId="177" fontId="19" fillId="0" borderId="14" xfId="0" applyNumberFormat="1" applyFont="1" applyFill="1" applyBorder="1" applyAlignment="1">
      <alignment/>
    </xf>
    <xf numFmtId="3" fontId="20" fillId="0" borderId="14" xfId="0" applyFont="1" applyBorder="1" applyAlignment="1">
      <alignment wrapText="1"/>
    </xf>
    <xf numFmtId="178" fontId="0" fillId="0" borderId="0" xfId="0" applyNumberFormat="1" applyAlignment="1">
      <alignment/>
    </xf>
    <xf numFmtId="49" fontId="20" fillId="0" borderId="14" xfId="0" applyNumberFormat="1" applyFont="1" applyBorder="1" applyAlignment="1">
      <alignment horizontal="center" wrapText="1"/>
    </xf>
    <xf numFmtId="3" fontId="4" fillId="0" borderId="23" xfId="0" applyFont="1" applyBorder="1" applyAlignment="1">
      <alignment horizontal="center"/>
    </xf>
    <xf numFmtId="3" fontId="20" fillId="0" borderId="20" xfId="0" applyFont="1" applyBorder="1" applyAlignment="1">
      <alignment wrapText="1"/>
    </xf>
    <xf numFmtId="3" fontId="20" fillId="0" borderId="20" xfId="0" applyFont="1" applyBorder="1" applyAlignment="1">
      <alignment horizontal="center"/>
    </xf>
    <xf numFmtId="3" fontId="19" fillId="0" borderId="29" xfId="0" applyFont="1" applyBorder="1" applyAlignment="1">
      <alignment wrapText="1"/>
    </xf>
    <xf numFmtId="49" fontId="19" fillId="0" borderId="46" xfId="0" applyNumberFormat="1" applyFont="1" applyBorder="1" applyAlignment="1">
      <alignment horizontal="center" wrapText="1"/>
    </xf>
    <xf numFmtId="177" fontId="19" fillId="0" borderId="46" xfId="0" applyNumberFormat="1" applyFont="1" applyFill="1" applyBorder="1" applyAlignment="1">
      <alignment/>
    </xf>
    <xf numFmtId="177" fontId="0" fillId="0" borderId="0" xfId="0" applyNumberFormat="1" applyFont="1" applyAlignment="1">
      <alignment vertical="center"/>
    </xf>
    <xf numFmtId="3" fontId="4" fillId="0" borderId="0" xfId="0" applyFont="1" applyBorder="1" applyAlignment="1">
      <alignment wrapText="1"/>
    </xf>
    <xf numFmtId="3" fontId="11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4" fillId="0" borderId="0" xfId="0" applyFont="1" applyFill="1" applyAlignment="1">
      <alignment wrapText="1"/>
    </xf>
    <xf numFmtId="3" fontId="4" fillId="0" borderId="0" xfId="0" applyFont="1" applyAlignment="1">
      <alignment wrapText="1"/>
    </xf>
    <xf numFmtId="177" fontId="5" fillId="9" borderId="12" xfId="0" applyNumberFormat="1" applyFont="1" applyFill="1" applyBorder="1" applyAlignment="1">
      <alignment horizontal="center" wrapText="1"/>
    </xf>
    <xf numFmtId="177" fontId="5" fillId="10" borderId="12" xfId="0" applyNumberFormat="1" applyFont="1" applyFill="1" applyBorder="1" applyAlignment="1">
      <alignment horizontal="centerContinuous" wrapText="1"/>
    </xf>
    <xf numFmtId="3" fontId="4" fillId="0" borderId="13" xfId="0" applyFont="1" applyBorder="1" applyAlignment="1">
      <alignment wrapText="1"/>
    </xf>
    <xf numFmtId="49" fontId="13" fillId="0" borderId="13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3" fontId="19" fillId="0" borderId="14" xfId="0" applyFont="1" applyBorder="1" applyAlignment="1">
      <alignment wrapText="1"/>
    </xf>
    <xf numFmtId="49" fontId="13" fillId="0" borderId="14" xfId="0" applyNumberFormat="1" applyFont="1" applyBorder="1" applyAlignment="1">
      <alignment horizontal="center"/>
    </xf>
    <xf numFmtId="3" fontId="20" fillId="0" borderId="14" xfId="0" applyFont="1" applyBorder="1" applyAlignment="1">
      <alignment wrapText="1"/>
    </xf>
    <xf numFmtId="177" fontId="20" fillId="0" borderId="14" xfId="0" applyNumberFormat="1" applyFont="1" applyBorder="1" applyAlignment="1">
      <alignment/>
    </xf>
    <xf numFmtId="3" fontId="3" fillId="0" borderId="0" xfId="0" applyFont="1" applyAlignment="1">
      <alignment/>
    </xf>
    <xf numFmtId="3" fontId="20" fillId="0" borderId="0" xfId="0" applyFont="1" applyAlignment="1">
      <alignment/>
    </xf>
    <xf numFmtId="3" fontId="4" fillId="0" borderId="14" xfId="0" applyFont="1" applyBorder="1" applyAlignment="1">
      <alignment wrapText="1"/>
    </xf>
    <xf numFmtId="3" fontId="4" fillId="0" borderId="14" xfId="0" applyFont="1" applyBorder="1" applyAlignment="1">
      <alignment horizontal="left" wrapText="1"/>
    </xf>
    <xf numFmtId="49" fontId="20" fillId="0" borderId="12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177" fontId="19" fillId="0" borderId="46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3" fontId="4" fillId="0" borderId="0" xfId="0" applyFont="1" applyAlignment="1">
      <alignment wrapText="1"/>
    </xf>
    <xf numFmtId="3" fontId="5" fillId="9" borderId="18" xfId="0" applyFont="1" applyFill="1" applyBorder="1" applyAlignment="1">
      <alignment horizontal="center" wrapText="1"/>
    </xf>
    <xf numFmtId="3" fontId="5" fillId="9" borderId="12" xfId="0" applyFont="1" applyFill="1" applyBorder="1" applyAlignment="1">
      <alignment horizontal="center"/>
    </xf>
    <xf numFmtId="177" fontId="5" fillId="10" borderId="12" xfId="0" applyNumberFormat="1" applyFont="1" applyFill="1" applyBorder="1" applyAlignment="1">
      <alignment horizontal="center"/>
    </xf>
    <xf numFmtId="3" fontId="8" fillId="0" borderId="13" xfId="0" applyFont="1" applyBorder="1" applyAlignment="1">
      <alignment/>
    </xf>
    <xf numFmtId="3" fontId="8" fillId="0" borderId="14" xfId="0" applyFont="1" applyBorder="1" applyAlignment="1">
      <alignment/>
    </xf>
    <xf numFmtId="177" fontId="8" fillId="0" borderId="12" xfId="0" applyNumberFormat="1" applyFont="1" applyBorder="1" applyAlignment="1">
      <alignment/>
    </xf>
    <xf numFmtId="3" fontId="8" fillId="0" borderId="19" xfId="0" applyFont="1" applyBorder="1" applyAlignment="1">
      <alignment/>
    </xf>
    <xf numFmtId="177" fontId="8" fillId="0" borderId="16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3" fontId="5" fillId="9" borderId="18" xfId="0" applyFont="1" applyFill="1" applyBorder="1" applyAlignment="1">
      <alignment horizontal="center" vertical="center" wrapText="1"/>
    </xf>
    <xf numFmtId="177" fontId="5" fillId="10" borderId="0" xfId="0" applyNumberFormat="1" applyFont="1" applyFill="1" applyBorder="1" applyAlignment="1">
      <alignment horizontal="center" vertical="center" wrapText="1"/>
    </xf>
    <xf numFmtId="3" fontId="6" fillId="0" borderId="0" xfId="0" applyFont="1" applyAlignment="1">
      <alignment/>
    </xf>
    <xf numFmtId="3" fontId="19" fillId="0" borderId="20" xfId="0" applyFont="1" applyBorder="1" applyAlignment="1">
      <alignment wrapText="1"/>
    </xf>
    <xf numFmtId="3" fontId="19" fillId="0" borderId="14" xfId="0" applyNumberFormat="1" applyFont="1" applyBorder="1" applyAlignment="1">
      <alignment/>
    </xf>
    <xf numFmtId="177" fontId="19" fillId="0" borderId="20" xfId="0" applyNumberFormat="1" applyFont="1" applyBorder="1" applyAlignment="1">
      <alignment/>
    </xf>
    <xf numFmtId="3" fontId="19" fillId="0" borderId="0" xfId="0" applyFont="1" applyAlignment="1">
      <alignment/>
    </xf>
    <xf numFmtId="3" fontId="19" fillId="0" borderId="14" xfId="0" applyFont="1" applyBorder="1" applyAlignment="1">
      <alignment/>
    </xf>
    <xf numFmtId="3" fontId="19" fillId="0" borderId="47" xfId="0" applyFont="1" applyBorder="1" applyAlignment="1">
      <alignment wrapText="1"/>
    </xf>
    <xf numFmtId="3" fontId="19" fillId="0" borderId="24" xfId="0" applyFont="1" applyBorder="1" applyAlignment="1">
      <alignment/>
    </xf>
    <xf numFmtId="177" fontId="19" fillId="0" borderId="47" xfId="0" applyNumberFormat="1" applyFont="1" applyBorder="1" applyAlignment="1">
      <alignment/>
    </xf>
    <xf numFmtId="3" fontId="1" fillId="0" borderId="16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/>
    </xf>
    <xf numFmtId="3" fontId="4" fillId="0" borderId="17" xfId="0" applyFont="1" applyBorder="1" applyAlignment="1">
      <alignment wrapText="1"/>
    </xf>
    <xf numFmtId="177" fontId="4" fillId="0" borderId="26" xfId="0" applyNumberFormat="1" applyFont="1" applyBorder="1" applyAlignment="1">
      <alignment/>
    </xf>
    <xf numFmtId="177" fontId="19" fillId="0" borderId="2" xfId="0" applyNumberFormat="1" applyFont="1" applyBorder="1" applyAlignment="1">
      <alignment/>
    </xf>
    <xf numFmtId="3" fontId="19" fillId="0" borderId="13" xfId="0" applyFont="1" applyBorder="1" applyAlignment="1">
      <alignment/>
    </xf>
    <xf numFmtId="3" fontId="19" fillId="0" borderId="7" xfId="0" applyFont="1" applyBorder="1" applyAlignment="1">
      <alignment wrapText="1"/>
    </xf>
    <xf numFmtId="3" fontId="19" fillId="0" borderId="7" xfId="0" applyNumberFormat="1" applyFont="1" applyBorder="1" applyAlignment="1">
      <alignment/>
    </xf>
    <xf numFmtId="177" fontId="19" fillId="0" borderId="5" xfId="0" applyNumberFormat="1" applyFont="1" applyBorder="1" applyAlignment="1">
      <alignment/>
    </xf>
    <xf numFmtId="177" fontId="1" fillId="0" borderId="19" xfId="0" applyNumberFormat="1" applyFont="1" applyBorder="1" applyAlignment="1">
      <alignment vertical="center"/>
    </xf>
    <xf numFmtId="3" fontId="4" fillId="9" borderId="12" xfId="0" applyFont="1" applyFill="1" applyBorder="1" applyAlignment="1">
      <alignment horizontal="center"/>
    </xf>
    <xf numFmtId="177" fontId="4" fillId="10" borderId="12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/>
    </xf>
    <xf numFmtId="3" fontId="22" fillId="0" borderId="0" xfId="0" applyFont="1" applyAlignment="1">
      <alignment/>
    </xf>
    <xf numFmtId="3" fontId="24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3" fontId="25" fillId="0" borderId="0" xfId="0" applyFont="1" applyAlignment="1">
      <alignment/>
    </xf>
    <xf numFmtId="3" fontId="23" fillId="0" borderId="0" xfId="0" applyFont="1" applyAlignment="1">
      <alignment horizontal="left"/>
    </xf>
    <xf numFmtId="177" fontId="7" fillId="8" borderId="48" xfId="0" applyNumberFormat="1" applyFont="1" applyFill="1" applyBorder="1" applyAlignment="1">
      <alignment horizontal="center" vertical="center" wrapText="1"/>
    </xf>
    <xf numFmtId="3" fontId="5" fillId="10" borderId="49" xfId="0" applyFont="1" applyFill="1" applyBorder="1" applyAlignment="1">
      <alignment horizontal="center" wrapText="1"/>
    </xf>
    <xf numFmtId="3" fontId="5" fillId="10" borderId="50" xfId="0" applyFont="1" applyFill="1" applyBorder="1" applyAlignment="1">
      <alignment horizontal="center" wrapText="1"/>
    </xf>
    <xf numFmtId="1" fontId="4" fillId="0" borderId="31" xfId="0" applyNumberFormat="1" applyFont="1" applyBorder="1" applyAlignment="1">
      <alignment horizontal="center"/>
    </xf>
    <xf numFmtId="4" fontId="20" fillId="0" borderId="50" xfId="0" applyNumberFormat="1" applyFont="1" applyBorder="1" applyAlignment="1">
      <alignment horizontal="right" wrapText="1"/>
    </xf>
    <xf numFmtId="4" fontId="4" fillId="0" borderId="50" xfId="0" applyNumberFormat="1" applyFont="1" applyBorder="1" applyAlignment="1">
      <alignment horizontal="right" wrapText="1"/>
    </xf>
    <xf numFmtId="1" fontId="20" fillId="0" borderId="31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right" wrapText="1"/>
    </xf>
    <xf numFmtId="1" fontId="20" fillId="0" borderId="31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right" wrapText="1"/>
    </xf>
    <xf numFmtId="1" fontId="4" fillId="0" borderId="35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78" fontId="4" fillId="0" borderId="50" xfId="0" applyNumberFormat="1" applyFont="1" applyBorder="1" applyAlignment="1">
      <alignment horizontal="right" wrapText="1"/>
    </xf>
    <xf numFmtId="179" fontId="20" fillId="0" borderId="50" xfId="0" applyNumberFormat="1" applyFont="1" applyBorder="1" applyAlignment="1">
      <alignment horizontal="right" wrapText="1"/>
    </xf>
    <xf numFmtId="1" fontId="20" fillId="0" borderId="35" xfId="0" applyNumberFormat="1" applyFont="1" applyBorder="1" applyAlignment="1">
      <alignment horizontal="center"/>
    </xf>
    <xf numFmtId="178" fontId="20" fillId="0" borderId="50" xfId="0" applyNumberFormat="1" applyFont="1" applyBorder="1" applyAlignment="1">
      <alignment horizontal="right" wrapText="1"/>
    </xf>
    <xf numFmtId="1" fontId="4" fillId="0" borderId="31" xfId="0" applyNumberFormat="1" applyFont="1" applyBorder="1" applyAlignment="1">
      <alignment horizontal="center" wrapText="1"/>
    </xf>
    <xf numFmtId="1" fontId="20" fillId="0" borderId="31" xfId="0" applyNumberFormat="1" applyFont="1" applyBorder="1" applyAlignment="1">
      <alignment horizontal="center" wrapText="1"/>
    </xf>
    <xf numFmtId="1" fontId="4" fillId="0" borderId="31" xfId="0" applyNumberFormat="1" applyFont="1" applyBorder="1" applyAlignment="1">
      <alignment horizontal="center" wrapText="1"/>
    </xf>
    <xf numFmtId="4" fontId="4" fillId="0" borderId="50" xfId="0" applyNumberFormat="1" applyFont="1" applyBorder="1" applyAlignment="1">
      <alignment/>
    </xf>
    <xf numFmtId="1" fontId="20" fillId="0" borderId="35" xfId="0" applyNumberFormat="1" applyFont="1" applyBorder="1" applyAlignment="1">
      <alignment horizontal="center" wrapText="1"/>
    </xf>
    <xf numFmtId="4" fontId="20" fillId="0" borderId="51" xfId="0" applyNumberFormat="1" applyFont="1" applyBorder="1" applyAlignment="1">
      <alignment horizontal="right" wrapText="1"/>
    </xf>
    <xf numFmtId="3" fontId="1" fillId="0" borderId="6" xfId="0" applyFont="1" applyBorder="1" applyAlignment="1">
      <alignment horizontal="center" vertical="center"/>
    </xf>
    <xf numFmtId="177" fontId="1" fillId="0" borderId="46" xfId="0" applyNumberFormat="1" applyFont="1" applyBorder="1" applyAlignment="1">
      <alignment vertical="center"/>
    </xf>
    <xf numFmtId="177" fontId="5" fillId="9" borderId="48" xfId="0" applyNumberFormat="1" applyFont="1" applyFill="1" applyBorder="1" applyAlignment="1">
      <alignment horizontal="center" vertical="center" wrapText="1"/>
    </xf>
    <xf numFmtId="177" fontId="5" fillId="10" borderId="52" xfId="0" applyNumberFormat="1" applyFont="1" applyFill="1" applyBorder="1" applyAlignment="1">
      <alignment horizontal="center" vertical="center" wrapText="1"/>
    </xf>
    <xf numFmtId="3" fontId="5" fillId="10" borderId="50" xfId="0" applyFont="1" applyFill="1" applyBorder="1" applyAlignment="1">
      <alignment horizontal="center"/>
    </xf>
    <xf numFmtId="4" fontId="20" fillId="0" borderId="50" xfId="0" applyNumberFormat="1" applyFont="1" applyBorder="1" applyAlignment="1">
      <alignment/>
    </xf>
    <xf numFmtId="1" fontId="19" fillId="0" borderId="35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/>
    </xf>
    <xf numFmtId="1" fontId="4" fillId="0" borderId="35" xfId="0" applyNumberFormat="1" applyFont="1" applyBorder="1" applyAlignment="1">
      <alignment horizontal="center"/>
    </xf>
    <xf numFmtId="1" fontId="20" fillId="0" borderId="35" xfId="0" applyNumberFormat="1" applyFont="1" applyBorder="1" applyAlignment="1">
      <alignment horizontal="center"/>
    </xf>
    <xf numFmtId="4" fontId="20" fillId="0" borderId="50" xfId="0" applyNumberFormat="1" applyFont="1" applyBorder="1" applyAlignment="1">
      <alignment/>
    </xf>
    <xf numFmtId="178" fontId="4" fillId="0" borderId="50" xfId="0" applyNumberFormat="1" applyFont="1" applyBorder="1" applyAlignment="1">
      <alignment/>
    </xf>
    <xf numFmtId="179" fontId="4" fillId="0" borderId="50" xfId="0" applyNumberFormat="1" applyFont="1" applyBorder="1" applyAlignment="1">
      <alignment/>
    </xf>
    <xf numFmtId="178" fontId="20" fillId="0" borderId="50" xfId="0" applyNumberFormat="1" applyFont="1" applyBorder="1" applyAlignment="1">
      <alignment/>
    </xf>
    <xf numFmtId="1" fontId="19" fillId="0" borderId="53" xfId="0" applyNumberFormat="1" applyFont="1" applyBorder="1" applyAlignment="1">
      <alignment horizontal="center"/>
    </xf>
    <xf numFmtId="4" fontId="19" fillId="0" borderId="54" xfId="0" applyNumberFormat="1" applyFont="1" applyBorder="1" applyAlignment="1">
      <alignment/>
    </xf>
    <xf numFmtId="3" fontId="1" fillId="0" borderId="29" xfId="0" applyFont="1" applyBorder="1" applyAlignment="1">
      <alignment horizontal="center" vertical="center"/>
    </xf>
    <xf numFmtId="177" fontId="1" fillId="0" borderId="55" xfId="0" applyNumberFormat="1" applyFont="1" applyBorder="1" applyAlignment="1">
      <alignment vertical="center"/>
    </xf>
    <xf numFmtId="177" fontId="7" fillId="8" borderId="56" xfId="0" applyNumberFormat="1" applyFont="1" applyFill="1" applyBorder="1" applyAlignment="1">
      <alignment horizontal="center" vertical="center" wrapText="1"/>
    </xf>
    <xf numFmtId="177" fontId="7" fillId="8" borderId="50" xfId="0" applyNumberFormat="1" applyFont="1" applyFill="1" applyBorder="1" applyAlignment="1">
      <alignment horizontal="center"/>
    </xf>
    <xf numFmtId="3" fontId="8" fillId="0" borderId="31" xfId="0" applyFont="1" applyBorder="1" applyAlignment="1">
      <alignment horizontal="center"/>
    </xf>
    <xf numFmtId="177" fontId="8" fillId="0" borderId="32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" fontId="8" fillId="0" borderId="58" xfId="0" applyNumberFormat="1" applyFont="1" applyBorder="1" applyAlignment="1">
      <alignment horizontal="center"/>
    </xf>
    <xf numFmtId="177" fontId="8" fillId="0" borderId="59" xfId="0" applyNumberFormat="1" applyFont="1" applyBorder="1" applyAlignment="1">
      <alignment/>
    </xf>
    <xf numFmtId="3" fontId="8" fillId="0" borderId="58" xfId="0" applyFont="1" applyBorder="1" applyAlignment="1">
      <alignment horizontal="center"/>
    </xf>
    <xf numFmtId="3" fontId="1" fillId="0" borderId="46" xfId="0" applyFont="1" applyBorder="1" applyAlignment="1">
      <alignment vertical="center"/>
    </xf>
    <xf numFmtId="177" fontId="1" fillId="0" borderId="60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19" fillId="0" borderId="51" xfId="0" applyNumberFormat="1" applyFont="1" applyBorder="1" applyAlignment="1">
      <alignment/>
    </xf>
    <xf numFmtId="1" fontId="19" fillId="0" borderId="35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/>
    </xf>
    <xf numFmtId="177" fontId="19" fillId="0" borderId="62" xfId="0" applyNumberFormat="1" applyFont="1" applyBorder="1" applyAlignment="1">
      <alignment/>
    </xf>
    <xf numFmtId="1" fontId="1" fillId="0" borderId="58" xfId="0" applyNumberFormat="1" applyFont="1" applyBorder="1" applyAlignment="1">
      <alignment horizontal="center" vertical="center"/>
    </xf>
    <xf numFmtId="177" fontId="1" fillId="0" borderId="63" xfId="0" applyNumberFormat="1" applyFont="1" applyBorder="1" applyAlignment="1">
      <alignment vertical="center"/>
    </xf>
    <xf numFmtId="1" fontId="4" fillId="0" borderId="30" xfId="0" applyNumberFormat="1" applyFont="1" applyBorder="1" applyAlignment="1">
      <alignment horizontal="center"/>
    </xf>
    <xf numFmtId="177" fontId="4" fillId="0" borderId="64" xfId="0" applyNumberFormat="1" applyFont="1" applyBorder="1" applyAlignment="1">
      <alignment/>
    </xf>
    <xf numFmtId="177" fontId="19" fillId="0" borderId="57" xfId="0" applyNumberFormat="1" applyFont="1" applyBorder="1" applyAlignment="1">
      <alignment/>
    </xf>
    <xf numFmtId="177" fontId="19" fillId="0" borderId="50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" fontId="19" fillId="0" borderId="42" xfId="0" applyNumberFormat="1" applyFont="1" applyBorder="1" applyAlignment="1">
      <alignment horizontal="center"/>
    </xf>
    <xf numFmtId="177" fontId="19" fillId="0" borderId="65" xfId="0" applyNumberFormat="1" applyFont="1" applyBorder="1" applyAlignment="1">
      <alignment/>
    </xf>
    <xf numFmtId="3" fontId="1" fillId="0" borderId="58" xfId="0" applyFont="1" applyBorder="1" applyAlignment="1">
      <alignment horizontal="center" vertical="center"/>
    </xf>
    <xf numFmtId="177" fontId="1" fillId="0" borderId="59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77" fontId="1" fillId="0" borderId="66" xfId="0" applyNumberFormat="1" applyFont="1" applyBorder="1" applyAlignment="1">
      <alignment vertical="center"/>
    </xf>
    <xf numFmtId="177" fontId="21" fillId="8" borderId="50" xfId="0" applyNumberFormat="1" applyFont="1" applyFill="1" applyBorder="1" applyAlignment="1">
      <alignment horizontal="center"/>
    </xf>
    <xf numFmtId="177" fontId="5" fillId="7" borderId="29" xfId="0" applyNumberFormat="1" applyFont="1" applyFill="1" applyBorder="1" applyAlignment="1">
      <alignment horizontal="center" wrapText="1"/>
    </xf>
    <xf numFmtId="3" fontId="7" fillId="8" borderId="39" xfId="0" applyNumberFormat="1" applyFont="1" applyFill="1" applyBorder="1" applyAlignment="1">
      <alignment horizontal="centerContinuous" wrapText="1"/>
    </xf>
    <xf numFmtId="3" fontId="5" fillId="9" borderId="39" xfId="0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/>
    </xf>
    <xf numFmtId="3" fontId="5" fillId="7" borderId="29" xfId="0" applyFont="1" applyFill="1" applyBorder="1" applyAlignment="1">
      <alignment horizontal="center" wrapText="1"/>
    </xf>
    <xf numFmtId="177" fontId="0" fillId="0" borderId="0" xfId="0" applyNumberFormat="1" applyBorder="1" applyAlignment="1">
      <alignment horizontal="center"/>
    </xf>
    <xf numFmtId="177" fontId="8" fillId="9" borderId="10" xfId="0" applyNumberFormat="1" applyFont="1" applyFill="1" applyBorder="1" applyAlignment="1">
      <alignment horizontal="center" vertical="center" wrapText="1"/>
    </xf>
    <xf numFmtId="177" fontId="5" fillId="9" borderId="39" xfId="0" applyNumberFormat="1" applyFont="1" applyFill="1" applyBorder="1" applyAlignment="1">
      <alignment horizontal="center" wrapText="1"/>
    </xf>
    <xf numFmtId="177" fontId="4" fillId="2" borderId="11" xfId="0" applyNumberFormat="1" applyFont="1" applyFill="1" applyBorder="1" applyAlignment="1">
      <alignment/>
    </xf>
    <xf numFmtId="177" fontId="4" fillId="2" borderId="13" xfId="0" applyNumberFormat="1" applyFont="1" applyFill="1" applyBorder="1" applyAlignment="1">
      <alignment/>
    </xf>
    <xf numFmtId="177" fontId="4" fillId="2" borderId="14" xfId="0" applyNumberFormat="1" applyFont="1" applyFill="1" applyBorder="1" applyAlignment="1">
      <alignment/>
    </xf>
    <xf numFmtId="177" fontId="4" fillId="2" borderId="18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4" fontId="5" fillId="0" borderId="36" xfId="0" applyNumberFormat="1" applyFont="1" applyBorder="1" applyAlignment="1">
      <alignment horizontal="right"/>
    </xf>
    <xf numFmtId="4" fontId="5" fillId="0" borderId="65" xfId="0" applyNumberFormat="1" applyFont="1" applyBorder="1" applyAlignment="1">
      <alignment horizontal="right"/>
    </xf>
    <xf numFmtId="4" fontId="5" fillId="0" borderId="67" xfId="0" applyNumberFormat="1" applyFont="1" applyBorder="1" applyAlignment="1">
      <alignment horizontal="right"/>
    </xf>
    <xf numFmtId="4" fontId="5" fillId="0" borderId="66" xfId="0" applyNumberFormat="1" applyFont="1" applyBorder="1" applyAlignment="1">
      <alignment horizontal="right"/>
    </xf>
    <xf numFmtId="4" fontId="1" fillId="9" borderId="65" xfId="0" applyNumberFormat="1" applyFont="1" applyFill="1" applyBorder="1" applyAlignment="1">
      <alignment horizontal="right" vertical="center"/>
    </xf>
    <xf numFmtId="4" fontId="1" fillId="9" borderId="68" xfId="0" applyNumberFormat="1" applyFont="1" applyFill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1" fillId="9" borderId="55" xfId="0" applyNumberFormat="1" applyFont="1" applyFill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4" fontId="16" fillId="9" borderId="55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7" fontId="4" fillId="2" borderId="13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3" fontId="4" fillId="0" borderId="35" xfId="0" applyFont="1" applyBorder="1" applyAlignment="1">
      <alignment horizontal="center"/>
    </xf>
    <xf numFmtId="3" fontId="4" fillId="0" borderId="20" xfId="0" applyFont="1" applyBorder="1" applyAlignment="1">
      <alignment/>
    </xf>
    <xf numFmtId="177" fontId="4" fillId="2" borderId="23" xfId="0" applyNumberFormat="1" applyFont="1" applyFill="1" applyBorder="1" applyAlignment="1">
      <alignment/>
    </xf>
    <xf numFmtId="177" fontId="4" fillId="2" borderId="20" xfId="0" applyNumberFormat="1" applyFont="1" applyFill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177" fontId="1" fillId="0" borderId="39" xfId="0" applyNumberFormat="1" applyFont="1" applyBorder="1" applyAlignment="1">
      <alignment vertical="center"/>
    </xf>
    <xf numFmtId="4" fontId="1" fillId="0" borderId="68" xfId="0" applyNumberFormat="1" applyFont="1" applyBorder="1" applyAlignment="1">
      <alignment horizontal="right" vertical="center"/>
    </xf>
    <xf numFmtId="1" fontId="19" fillId="0" borderId="69" xfId="0" applyNumberFormat="1" applyFont="1" applyBorder="1" applyAlignment="1">
      <alignment horizontal="center" wrapText="1"/>
    </xf>
    <xf numFmtId="3" fontId="19" fillId="0" borderId="60" xfId="0" applyFont="1" applyBorder="1" applyAlignment="1">
      <alignment wrapText="1"/>
    </xf>
    <xf numFmtId="3" fontId="19" fillId="0" borderId="70" xfId="0" applyFont="1" applyBorder="1" applyAlignment="1">
      <alignment horizontal="center"/>
    </xf>
    <xf numFmtId="4" fontId="19" fillId="0" borderId="71" xfId="0" applyNumberFormat="1" applyFont="1" applyBorder="1" applyAlignment="1">
      <alignment horizontal="right" wrapText="1"/>
    </xf>
    <xf numFmtId="3" fontId="18" fillId="0" borderId="31" xfId="0" applyFont="1" applyBorder="1" applyAlignment="1">
      <alignment horizontal="center" wrapText="1"/>
    </xf>
    <xf numFmtId="177" fontId="5" fillId="10" borderId="0" xfId="0" applyNumberFormat="1" applyFont="1" applyFill="1" applyBorder="1" applyAlignment="1">
      <alignment horizontal="center" wrapText="1"/>
    </xf>
    <xf numFmtId="177" fontId="5" fillId="10" borderId="12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 vertical="center" indent="3"/>
    </xf>
    <xf numFmtId="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/>
    </xf>
    <xf numFmtId="4" fontId="4" fillId="0" borderId="5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4" fontId="4" fillId="0" borderId="6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177" fontId="27" fillId="11" borderId="72" xfId="0" applyNumberFormat="1" applyFont="1" applyFill="1" applyBorder="1" applyAlignment="1">
      <alignment horizontal="center" vertical="center"/>
    </xf>
    <xf numFmtId="3" fontId="27" fillId="11" borderId="72" xfId="0" applyNumberFormat="1" applyFont="1" applyFill="1" applyBorder="1" applyAlignment="1">
      <alignment horizontal="center" vertical="center"/>
    </xf>
    <xf numFmtId="3" fontId="0" fillId="0" borderId="0" xfId="0" applyFont="1" applyBorder="1" applyAlignment="1">
      <alignment/>
    </xf>
    <xf numFmtId="177" fontId="28" fillId="11" borderId="72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left"/>
    </xf>
    <xf numFmtId="3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3" fontId="3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 wrapText="1"/>
    </xf>
    <xf numFmtId="3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3" fontId="33" fillId="0" borderId="0" xfId="0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3" fontId="34" fillId="0" borderId="0" xfId="0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wrapText="1"/>
    </xf>
    <xf numFmtId="3" fontId="35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177" fontId="26" fillId="0" borderId="0" xfId="0" applyNumberFormat="1" applyFont="1" applyFill="1" applyBorder="1" applyAlignment="1">
      <alignment/>
    </xf>
    <xf numFmtId="177" fontId="26" fillId="0" borderId="0" xfId="0" applyNumberFormat="1" applyFont="1" applyBorder="1" applyAlignment="1">
      <alignment wrapText="1"/>
    </xf>
    <xf numFmtId="177" fontId="31" fillId="0" borderId="0" xfId="0" applyNumberFormat="1" applyFont="1" applyBorder="1" applyAlignment="1">
      <alignment wrapText="1"/>
    </xf>
    <xf numFmtId="177" fontId="31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/>
    </xf>
    <xf numFmtId="177" fontId="35" fillId="0" borderId="0" xfId="0" applyNumberFormat="1" applyFont="1" applyFill="1" applyBorder="1" applyAlignment="1">
      <alignment/>
    </xf>
    <xf numFmtId="49" fontId="8" fillId="9" borderId="0" xfId="0" applyNumberFormat="1" applyFont="1" applyFill="1" applyBorder="1" applyAlignment="1">
      <alignment horizontal="left" indent="1"/>
    </xf>
    <xf numFmtId="49" fontId="5" fillId="9" borderId="0" xfId="0" applyNumberFormat="1" applyFont="1" applyFill="1" applyBorder="1" applyAlignment="1">
      <alignment/>
    </xf>
    <xf numFmtId="177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3" fontId="1" fillId="9" borderId="0" xfId="0" applyNumberFormat="1" applyFont="1" applyFill="1" applyBorder="1" applyAlignment="1">
      <alignment/>
    </xf>
    <xf numFmtId="177" fontId="1" fillId="9" borderId="0" xfId="0" applyNumberFormat="1" applyFont="1" applyFill="1" applyBorder="1" applyAlignment="1">
      <alignment/>
    </xf>
    <xf numFmtId="49" fontId="5" fillId="12" borderId="0" xfId="0" applyNumberFormat="1" applyFont="1" applyFill="1" applyBorder="1" applyAlignment="1">
      <alignment horizontal="center"/>
    </xf>
    <xf numFmtId="49" fontId="5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3" fontId="1" fillId="12" borderId="0" xfId="0" applyFont="1" applyFill="1" applyBorder="1" applyAlignment="1">
      <alignment wrapText="1"/>
    </xf>
    <xf numFmtId="3" fontId="1" fillId="12" borderId="0" xfId="0" applyNumberFormat="1" applyFont="1" applyFill="1" applyBorder="1" applyAlignment="1">
      <alignment/>
    </xf>
    <xf numFmtId="177" fontId="5" fillId="12" borderId="0" xfId="0" applyNumberFormat="1" applyFont="1" applyFill="1" applyBorder="1" applyAlignment="1">
      <alignment/>
    </xf>
    <xf numFmtId="177" fontId="26" fillId="0" borderId="0" xfId="0" applyNumberFormat="1" applyFont="1" applyBorder="1" applyAlignment="1">
      <alignment/>
    </xf>
    <xf numFmtId="49" fontId="8" fillId="9" borderId="0" xfId="0" applyNumberFormat="1" applyFont="1" applyFill="1" applyBorder="1" applyAlignment="1">
      <alignment/>
    </xf>
    <xf numFmtId="177" fontId="8" fillId="9" borderId="0" xfId="0" applyNumberFormat="1" applyFont="1" applyFill="1" applyBorder="1" applyAlignment="1">
      <alignment/>
    </xf>
    <xf numFmtId="3" fontId="8" fillId="9" borderId="0" xfId="0" applyFont="1" applyFill="1" applyBorder="1" applyAlignment="1">
      <alignment wrapText="1"/>
    </xf>
    <xf numFmtId="3" fontId="8" fillId="9" borderId="0" xfId="0" applyNumberFormat="1" applyFont="1" applyFill="1" applyBorder="1" applyAlignment="1">
      <alignment/>
    </xf>
    <xf numFmtId="3" fontId="8" fillId="0" borderId="0" xfId="0" applyFont="1" applyBorder="1" applyAlignment="1">
      <alignment/>
    </xf>
    <xf numFmtId="177" fontId="5" fillId="9" borderId="0" xfId="0" applyNumberFormat="1" applyFont="1" applyFill="1" applyBorder="1" applyAlignment="1">
      <alignment/>
    </xf>
    <xf numFmtId="177" fontId="5" fillId="12" borderId="0" xfId="0" applyNumberFormat="1" applyFont="1" applyFill="1" applyBorder="1" applyAlignment="1">
      <alignment/>
    </xf>
    <xf numFmtId="49" fontId="5" fillId="12" borderId="0" xfId="0" applyNumberFormat="1" applyFont="1" applyFill="1" applyBorder="1" applyAlignment="1">
      <alignment horizontal="left"/>
    </xf>
    <xf numFmtId="49" fontId="1" fillId="9" borderId="0" xfId="0" applyNumberFormat="1" applyFont="1" applyFill="1" applyBorder="1" applyAlignment="1">
      <alignment horizontal="left" indent="1"/>
    </xf>
    <xf numFmtId="49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177" fontId="31" fillId="0" borderId="0" xfId="0" applyNumberFormat="1" applyFont="1" applyFill="1" applyBorder="1" applyAlignment="1">
      <alignment wrapText="1"/>
    </xf>
    <xf numFmtId="177" fontId="32" fillId="0" borderId="0" xfId="0" applyNumberFormat="1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vertical="top"/>
    </xf>
    <xf numFmtId="177" fontId="31" fillId="0" borderId="0" xfId="0" applyNumberFormat="1" applyFont="1" applyBorder="1" applyAlignment="1">
      <alignment/>
    </xf>
    <xf numFmtId="3" fontId="0" fillId="0" borderId="0" xfId="0" applyFont="1" applyBorder="1" applyAlignment="1">
      <alignment/>
    </xf>
    <xf numFmtId="49" fontId="1" fillId="12" borderId="0" xfId="0" applyNumberFormat="1" applyFont="1" applyFill="1" applyBorder="1" applyAlignment="1">
      <alignment horizontal="left"/>
    </xf>
    <xf numFmtId="49" fontId="1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49" fontId="16" fillId="9" borderId="0" xfId="0" applyNumberFormat="1" applyFont="1" applyFill="1" applyBorder="1" applyAlignment="1">
      <alignment horizontal="left" indent="1"/>
    </xf>
    <xf numFmtId="49" fontId="16" fillId="9" borderId="0" xfId="0" applyNumberFormat="1" applyFont="1" applyFill="1" applyBorder="1" applyAlignment="1">
      <alignment/>
    </xf>
    <xf numFmtId="177" fontId="16" fillId="9" borderId="0" xfId="0" applyNumberFormat="1" applyFont="1" applyFill="1" applyBorder="1" applyAlignment="1">
      <alignment/>
    </xf>
    <xf numFmtId="49" fontId="36" fillId="9" borderId="0" xfId="0" applyNumberFormat="1" applyFont="1" applyFill="1" applyBorder="1" applyAlignment="1">
      <alignment wrapText="1"/>
    </xf>
    <xf numFmtId="3" fontId="16" fillId="9" borderId="0" xfId="0" applyNumberFormat="1" applyFont="1" applyFill="1" applyBorder="1" applyAlignment="1">
      <alignment/>
    </xf>
    <xf numFmtId="3" fontId="16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3" fontId="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3" fontId="20" fillId="0" borderId="0" xfId="0" applyFont="1" applyFill="1" applyBorder="1" applyAlignment="1">
      <alignment horizontal="center" textRotation="45" wrapText="1"/>
    </xf>
    <xf numFmtId="172" fontId="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wrapText="1"/>
    </xf>
    <xf numFmtId="177" fontId="1" fillId="0" borderId="0" xfId="0" applyNumberFormat="1" applyFont="1" applyBorder="1" applyAlignment="1">
      <alignment/>
    </xf>
    <xf numFmtId="3" fontId="14" fillId="0" borderId="0" xfId="0" applyFont="1" applyBorder="1" applyAlignment="1">
      <alignment wrapText="1"/>
    </xf>
    <xf numFmtId="1" fontId="32" fillId="0" borderId="0" xfId="0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3" fontId="31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172" fontId="1" fillId="9" borderId="0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3" fontId="26" fillId="0" borderId="0" xfId="0" applyFont="1" applyAlignment="1">
      <alignment/>
    </xf>
    <xf numFmtId="1" fontId="26" fillId="0" borderId="0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49" fontId="1" fillId="12" borderId="0" xfId="0" applyNumberFormat="1" applyFont="1" applyFill="1" applyBorder="1" applyAlignment="1">
      <alignment horizontal="left" indent="1"/>
    </xf>
    <xf numFmtId="172" fontId="1" fillId="12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left" wrapText="1"/>
    </xf>
    <xf numFmtId="2" fontId="16" fillId="9" borderId="0" xfId="0" applyNumberFormat="1" applyFont="1" applyFill="1" applyBorder="1" applyAlignment="1">
      <alignment/>
    </xf>
    <xf numFmtId="3" fontId="16" fillId="9" borderId="0" xfId="0" applyFont="1" applyFill="1" applyBorder="1" applyAlignment="1">
      <alignment wrapText="1"/>
    </xf>
    <xf numFmtId="177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" fontId="4" fillId="0" borderId="33" xfId="0" applyNumberFormat="1" applyFont="1" applyBorder="1" applyAlignment="1">
      <alignment horizontal="center"/>
    </xf>
    <xf numFmtId="177" fontId="4" fillId="0" borderId="73" xfId="0" applyNumberFormat="1" applyFont="1" applyBorder="1" applyAlignment="1">
      <alignment/>
    </xf>
    <xf numFmtId="178" fontId="20" fillId="0" borderId="50" xfId="0" applyNumberFormat="1" applyFont="1" applyBorder="1" applyAlignment="1">
      <alignment horizontal="right" wrapText="1"/>
    </xf>
    <xf numFmtId="178" fontId="19" fillId="0" borderId="50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/>
    </xf>
    <xf numFmtId="177" fontId="7" fillId="3" borderId="6" xfId="0" applyNumberFormat="1" applyFont="1" applyFill="1" applyBorder="1" applyAlignment="1">
      <alignment horizontal="center" vertical="center"/>
    </xf>
    <xf numFmtId="177" fontId="5" fillId="6" borderId="6" xfId="0" applyNumberFormat="1" applyFont="1" applyFill="1" applyBorder="1" applyAlignment="1">
      <alignment horizontal="center" vertical="center"/>
    </xf>
    <xf numFmtId="177" fontId="5" fillId="4" borderId="6" xfId="0" applyNumberFormat="1" applyFont="1" applyFill="1" applyBorder="1" applyAlignment="1">
      <alignment horizontal="center" vertical="center"/>
    </xf>
    <xf numFmtId="3" fontId="4" fillId="0" borderId="0" xfId="0" applyFont="1" applyFill="1" applyBorder="1" applyAlignment="1">
      <alignment/>
    </xf>
    <xf numFmtId="177" fontId="26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1" fontId="5" fillId="9" borderId="0" xfId="0" applyNumberFormat="1" applyFont="1" applyFill="1" applyBorder="1" applyAlignment="1">
      <alignment/>
    </xf>
    <xf numFmtId="1" fontId="4" fillId="12" borderId="0" xfId="0" applyNumberFormat="1" applyFont="1" applyFill="1" applyBorder="1" applyAlignment="1">
      <alignment/>
    </xf>
    <xf numFmtId="1" fontId="8" fillId="9" borderId="0" xfId="0" applyNumberFormat="1" applyFont="1" applyFill="1" applyBorder="1" applyAlignment="1">
      <alignment/>
    </xf>
    <xf numFmtId="1" fontId="1" fillId="9" borderId="0" xfId="0" applyNumberFormat="1" applyFont="1" applyFill="1" applyBorder="1" applyAlignment="1">
      <alignment/>
    </xf>
    <xf numFmtId="1" fontId="1" fillId="12" borderId="0" xfId="0" applyNumberFormat="1" applyFont="1" applyFill="1" applyBorder="1" applyAlignment="1">
      <alignment/>
    </xf>
    <xf numFmtId="1" fontId="16" fillId="9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1" fillId="9" borderId="0" xfId="0" applyNumberFormat="1" applyFont="1" applyFill="1" applyBorder="1" applyAlignment="1">
      <alignment wrapText="1"/>
    </xf>
    <xf numFmtId="1" fontId="26" fillId="0" borderId="0" xfId="0" applyNumberFormat="1" applyFont="1" applyBorder="1" applyAlignment="1">
      <alignment/>
    </xf>
    <xf numFmtId="1" fontId="0" fillId="9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0" fillId="12" borderId="0" xfId="0" applyNumberFormat="1" applyFont="1" applyFill="1" applyBorder="1" applyAlignment="1">
      <alignment/>
    </xf>
    <xf numFmtId="1" fontId="16" fillId="9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4" fillId="0" borderId="74" xfId="0" applyFont="1" applyBorder="1" applyAlignment="1">
      <alignment wrapText="1"/>
    </xf>
    <xf numFmtId="3" fontId="4" fillId="0" borderId="75" xfId="0" applyFont="1" applyBorder="1" applyAlignment="1">
      <alignment wrapText="1"/>
    </xf>
    <xf numFmtId="3" fontId="5" fillId="13" borderId="75" xfId="0" applyFont="1" applyFill="1" applyBorder="1" applyAlignment="1">
      <alignment wrapText="1"/>
    </xf>
    <xf numFmtId="177" fontId="5" fillId="13" borderId="13" xfId="0" applyNumberFormat="1" applyFont="1" applyFill="1" applyBorder="1" applyAlignment="1">
      <alignment/>
    </xf>
    <xf numFmtId="177" fontId="5" fillId="13" borderId="12" xfId="0" applyNumberFormat="1" applyFont="1" applyFill="1" applyBorder="1" applyAlignment="1">
      <alignment/>
    </xf>
    <xf numFmtId="177" fontId="5" fillId="13" borderId="76" xfId="0" applyNumberFormat="1" applyFont="1" applyFill="1" applyBorder="1" applyAlignment="1">
      <alignment/>
    </xf>
    <xf numFmtId="3" fontId="5" fillId="13" borderId="77" xfId="0" applyFont="1" applyFill="1" applyBorder="1" applyAlignment="1">
      <alignment wrapText="1"/>
    </xf>
    <xf numFmtId="177" fontId="5" fillId="13" borderId="39" xfId="0" applyNumberFormat="1" applyFont="1" applyFill="1" applyBorder="1" applyAlignment="1">
      <alignment/>
    </xf>
    <xf numFmtId="177" fontId="5" fillId="13" borderId="29" xfId="0" applyNumberFormat="1" applyFont="1" applyFill="1" applyBorder="1" applyAlignment="1">
      <alignment/>
    </xf>
    <xf numFmtId="177" fontId="5" fillId="13" borderId="78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79" xfId="0" applyNumberFormat="1" applyFont="1" applyBorder="1" applyAlignment="1">
      <alignment horizontal="center"/>
    </xf>
    <xf numFmtId="3" fontId="4" fillId="0" borderId="77" xfId="0" applyFont="1" applyBorder="1" applyAlignment="1">
      <alignment wrapText="1"/>
    </xf>
    <xf numFmtId="177" fontId="4" fillId="0" borderId="39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46" xfId="0" applyNumberFormat="1" applyFont="1" applyBorder="1" applyAlignment="1">
      <alignment/>
    </xf>
    <xf numFmtId="10" fontId="4" fillId="0" borderId="80" xfId="0" applyNumberFormat="1" applyFont="1" applyBorder="1" applyAlignment="1">
      <alignment wrapText="1"/>
    </xf>
    <xf numFmtId="10" fontId="4" fillId="0" borderId="7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3" fontId="8" fillId="0" borderId="81" xfId="0" applyFont="1" applyBorder="1" applyAlignment="1">
      <alignment wrapText="1"/>
    </xf>
    <xf numFmtId="3" fontId="4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3" fontId="0" fillId="0" borderId="4" xfId="0" applyBorder="1" applyAlignment="1">
      <alignment/>
    </xf>
    <xf numFmtId="177" fontId="5" fillId="13" borderId="14" xfId="0" applyNumberFormat="1" applyFont="1" applyFill="1" applyBorder="1" applyAlignment="1">
      <alignment/>
    </xf>
    <xf numFmtId="177" fontId="5" fillId="13" borderId="46" xfId="0" applyNumberFormat="1" applyFont="1" applyFill="1" applyBorder="1" applyAlignment="1">
      <alignment/>
    </xf>
    <xf numFmtId="10" fontId="4" fillId="0" borderId="24" xfId="0" applyNumberFormat="1" applyFont="1" applyBorder="1" applyAlignment="1">
      <alignment/>
    </xf>
    <xf numFmtId="1" fontId="5" fillId="0" borderId="82" xfId="0" applyNumberFormat="1" applyFont="1" applyBorder="1" applyAlignment="1">
      <alignment horizontal="center"/>
    </xf>
    <xf numFmtId="3" fontId="38" fillId="0" borderId="75" xfId="0" applyFont="1" applyBorder="1" applyAlignment="1">
      <alignment wrapText="1"/>
    </xf>
    <xf numFmtId="177" fontId="38" fillId="0" borderId="13" xfId="0" applyNumberFormat="1" applyFont="1" applyBorder="1" applyAlignment="1">
      <alignment/>
    </xf>
    <xf numFmtId="177" fontId="38" fillId="0" borderId="12" xfId="0" applyNumberFormat="1" applyFont="1" applyBorder="1" applyAlignment="1">
      <alignment/>
    </xf>
    <xf numFmtId="3" fontId="39" fillId="0" borderId="0" xfId="0" applyFont="1" applyAlignment="1">
      <alignment/>
    </xf>
    <xf numFmtId="3" fontId="39" fillId="0" borderId="80" xfId="0" applyFont="1" applyBorder="1" applyAlignment="1">
      <alignment wrapText="1"/>
    </xf>
    <xf numFmtId="177" fontId="39" fillId="0" borderId="7" xfId="0" applyNumberFormat="1" applyFont="1" applyBorder="1" applyAlignment="1">
      <alignment/>
    </xf>
    <xf numFmtId="177" fontId="39" fillId="0" borderId="5" xfId="0" applyNumberFormat="1" applyFont="1" applyBorder="1" applyAlignment="1">
      <alignment/>
    </xf>
    <xf numFmtId="177" fontId="39" fillId="0" borderId="5" xfId="0" applyNumberFormat="1" applyFont="1" applyBorder="1" applyAlignment="1">
      <alignment horizontal="center"/>
    </xf>
    <xf numFmtId="177" fontId="39" fillId="0" borderId="4" xfId="0" applyNumberFormat="1" applyFont="1" applyBorder="1" applyAlignment="1">
      <alignment horizontal="center"/>
    </xf>
    <xf numFmtId="177" fontId="39" fillId="0" borderId="24" xfId="0" applyNumberFormat="1" applyFont="1" applyBorder="1" applyAlignment="1">
      <alignment horizontal="center"/>
    </xf>
    <xf numFmtId="3" fontId="39" fillId="0" borderId="83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47" xfId="0" applyNumberFormat="1" applyFont="1" applyBorder="1" applyAlignment="1">
      <alignment horizontal="right" vertical="center"/>
    </xf>
    <xf numFmtId="177" fontId="8" fillId="0" borderId="84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3" fontId="16" fillId="9" borderId="39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/>
    </xf>
    <xf numFmtId="4" fontId="4" fillId="0" borderId="73" xfId="0" applyNumberFormat="1" applyFont="1" applyBorder="1" applyAlignment="1">
      <alignment horizontal="right"/>
    </xf>
    <xf numFmtId="177" fontId="4" fillId="2" borderId="79" xfId="0" applyNumberFormat="1" applyFont="1" applyFill="1" applyBorder="1" applyAlignment="1">
      <alignment/>
    </xf>
    <xf numFmtId="3" fontId="4" fillId="0" borderId="0" xfId="0" applyFont="1" applyFill="1" applyAlignment="1">
      <alignment/>
    </xf>
    <xf numFmtId="177" fontId="4" fillId="0" borderId="79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horizontal="right" vertical="center"/>
    </xf>
    <xf numFmtId="3" fontId="4" fillId="0" borderId="0" xfId="0" applyFont="1" applyFill="1" applyAlignment="1">
      <alignment vertical="center"/>
    </xf>
    <xf numFmtId="3" fontId="4" fillId="0" borderId="30" xfId="0" applyFont="1" applyFill="1" applyBorder="1" applyAlignment="1">
      <alignment horizontal="center" vertical="center"/>
    </xf>
    <xf numFmtId="3" fontId="4" fillId="0" borderId="26" xfId="0" applyFont="1" applyFill="1" applyBorder="1" applyAlignment="1">
      <alignment vertical="center"/>
    </xf>
    <xf numFmtId="3" fontId="4" fillId="0" borderId="61" xfId="0" applyFont="1" applyBorder="1" applyAlignment="1">
      <alignment horizontal="center"/>
    </xf>
    <xf numFmtId="177" fontId="5" fillId="0" borderId="4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4" fillId="0" borderId="61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6" xfId="0" applyNumberFormat="1" applyFont="1" applyBorder="1" applyAlignment="1">
      <alignment horizontal="center"/>
    </xf>
    <xf numFmtId="177" fontId="5" fillId="0" borderId="88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5" fillId="0" borderId="3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7" borderId="9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right"/>
    </xf>
    <xf numFmtId="3" fontId="0" fillId="0" borderId="0" xfId="0" applyFont="1" applyAlignment="1">
      <alignment horizontal="left"/>
    </xf>
    <xf numFmtId="3" fontId="4" fillId="0" borderId="12" xfId="0" applyFont="1" applyBorder="1" applyAlignment="1">
      <alignment/>
    </xf>
    <xf numFmtId="179" fontId="4" fillId="0" borderId="50" xfId="0" applyNumberFormat="1" applyFont="1" applyBorder="1" applyAlignment="1">
      <alignment horizontal="right" wrapText="1"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2" fontId="4" fillId="0" borderId="2" xfId="0" applyNumberFormat="1" applyFont="1" applyBorder="1" applyAlignment="1">
      <alignment/>
    </xf>
    <xf numFmtId="3" fontId="8" fillId="0" borderId="89" xfId="0" applyFont="1" applyBorder="1" applyAlignment="1">
      <alignment horizontal="center" vertical="center" textRotation="90" wrapText="1"/>
    </xf>
    <xf numFmtId="3" fontId="8" fillId="0" borderId="33" xfId="0" applyFont="1" applyBorder="1" applyAlignment="1">
      <alignment horizontal="center" vertical="center" textRotation="90" wrapText="1"/>
    </xf>
    <xf numFmtId="3" fontId="8" fillId="0" borderId="53" xfId="0" applyFont="1" applyBorder="1" applyAlignment="1">
      <alignment horizontal="center" vertical="center" textRotation="90" wrapText="1"/>
    </xf>
    <xf numFmtId="3" fontId="8" fillId="0" borderId="90" xfId="0" applyFont="1" applyBorder="1" applyAlignment="1">
      <alignment horizontal="center" vertical="center"/>
    </xf>
    <xf numFmtId="3" fontId="8" fillId="0" borderId="18" xfId="0" applyFont="1" applyBorder="1" applyAlignment="1">
      <alignment horizontal="center" vertical="center"/>
    </xf>
    <xf numFmtId="3" fontId="8" fillId="0" borderId="39" xfId="0" applyFont="1" applyBorder="1" applyAlignment="1">
      <alignment horizontal="center" vertical="center"/>
    </xf>
    <xf numFmtId="177" fontId="11" fillId="0" borderId="91" xfId="0" applyNumberFormat="1" applyFont="1" applyBorder="1" applyAlignment="1">
      <alignment horizontal="center"/>
    </xf>
    <xf numFmtId="177" fontId="11" fillId="0" borderId="92" xfId="0" applyNumberFormat="1" applyFont="1" applyBorder="1" applyAlignment="1">
      <alignment horizontal="center"/>
    </xf>
    <xf numFmtId="177" fontId="12" fillId="8" borderId="93" xfId="0" applyNumberFormat="1" applyFont="1" applyFill="1" applyBorder="1" applyAlignment="1">
      <alignment horizontal="center" vertical="center" textRotation="90"/>
    </xf>
    <xf numFmtId="177" fontId="12" fillId="8" borderId="68" xfId="0" applyNumberFormat="1" applyFont="1" applyFill="1" applyBorder="1" applyAlignment="1">
      <alignment horizontal="center" vertical="center" textRotation="90"/>
    </xf>
    <xf numFmtId="177" fontId="14" fillId="0" borderId="0" xfId="0" applyNumberFormat="1" applyFont="1" applyBorder="1" applyAlignment="1">
      <alignment horizontal="center"/>
    </xf>
    <xf numFmtId="3" fontId="5" fillId="0" borderId="40" xfId="0" applyFont="1" applyBorder="1" applyAlignment="1">
      <alignment horizontal="left" indent="1"/>
    </xf>
    <xf numFmtId="3" fontId="5" fillId="0" borderId="41" xfId="0" applyFont="1" applyBorder="1" applyAlignment="1">
      <alignment horizontal="left" indent="1"/>
    </xf>
    <xf numFmtId="3" fontId="1" fillId="9" borderId="38" xfId="0" applyFont="1" applyFill="1" applyBorder="1" applyAlignment="1">
      <alignment horizontal="left" vertical="center" indent="1"/>
    </xf>
    <xf numFmtId="3" fontId="1" fillId="9" borderId="29" xfId="0" applyFont="1" applyFill="1" applyBorder="1" applyAlignment="1">
      <alignment horizontal="left" vertical="center" indent="1"/>
    </xf>
    <xf numFmtId="3" fontId="1" fillId="9" borderId="94" xfId="0" applyFont="1" applyFill="1" applyBorder="1" applyAlignment="1">
      <alignment horizontal="left" vertical="center" indent="1"/>
    </xf>
    <xf numFmtId="3" fontId="1" fillId="9" borderId="5" xfId="0" applyFont="1" applyFill="1" applyBorder="1" applyAlignment="1">
      <alignment horizontal="left" vertical="center" indent="1"/>
    </xf>
    <xf numFmtId="3" fontId="5" fillId="0" borderId="34" xfId="0" applyFont="1" applyBorder="1" applyAlignment="1">
      <alignment horizontal="left" indent="1"/>
    </xf>
    <xf numFmtId="3" fontId="5" fillId="0" borderId="16" xfId="0" applyFont="1" applyBorder="1" applyAlignment="1">
      <alignment horizontal="left" indent="1"/>
    </xf>
    <xf numFmtId="3" fontId="1" fillId="0" borderId="95" xfId="0" applyFont="1" applyBorder="1" applyAlignment="1">
      <alignment horizontal="center" vertical="center"/>
    </xf>
    <xf numFmtId="3" fontId="1" fillId="0" borderId="96" xfId="0" applyFont="1" applyBorder="1" applyAlignment="1">
      <alignment horizontal="center" vertical="center"/>
    </xf>
    <xf numFmtId="3" fontId="1" fillId="0" borderId="35" xfId="0" applyFont="1" applyBorder="1" applyAlignment="1">
      <alignment horizontal="center" vertical="center"/>
    </xf>
    <xf numFmtId="3" fontId="1" fillId="0" borderId="14" xfId="0" applyFont="1" applyBorder="1" applyAlignment="1">
      <alignment horizontal="center" vertical="center"/>
    </xf>
    <xf numFmtId="3" fontId="1" fillId="0" borderId="69" xfId="0" applyFont="1" applyBorder="1" applyAlignment="1">
      <alignment horizontal="center" vertical="center"/>
    </xf>
    <xf numFmtId="3" fontId="1" fillId="0" borderId="46" xfId="0" applyFont="1" applyBorder="1" applyAlignment="1">
      <alignment horizontal="center" vertical="center"/>
    </xf>
    <xf numFmtId="4" fontId="11" fillId="0" borderId="96" xfId="0" applyNumberFormat="1" applyFont="1" applyBorder="1" applyAlignment="1">
      <alignment horizontal="center"/>
    </xf>
    <xf numFmtId="4" fontId="11" fillId="0" borderId="97" xfId="0" applyNumberFormat="1" applyFont="1" applyBorder="1" applyAlignment="1">
      <alignment horizontal="center"/>
    </xf>
    <xf numFmtId="4" fontId="12" fillId="8" borderId="50" xfId="0" applyNumberFormat="1" applyFont="1" applyFill="1" applyBorder="1" applyAlignment="1">
      <alignment horizontal="center" vertical="center" textRotation="90"/>
    </xf>
    <xf numFmtId="4" fontId="12" fillId="8" borderId="71" xfId="0" applyNumberFormat="1" applyFont="1" applyFill="1" applyBorder="1" applyAlignment="1">
      <alignment horizontal="center" vertical="center" textRotation="90"/>
    </xf>
    <xf numFmtId="1" fontId="8" fillId="0" borderId="6" xfId="0" applyNumberFormat="1" applyFont="1" applyBorder="1" applyAlignment="1">
      <alignment horizontal="left" vertical="center" indent="3"/>
    </xf>
    <xf numFmtId="1" fontId="8" fillId="7" borderId="4" xfId="0" applyNumberFormat="1" applyFont="1" applyFill="1" applyBorder="1" applyAlignment="1">
      <alignment horizontal="left" vertical="center" indent="3"/>
    </xf>
    <xf numFmtId="1" fontId="8" fillId="7" borderId="5" xfId="0" applyNumberFormat="1" applyFont="1" applyFill="1" applyBorder="1" applyAlignment="1">
      <alignment horizontal="left" vertical="center" indent="3"/>
    </xf>
    <xf numFmtId="1" fontId="5" fillId="0" borderId="3" xfId="0" applyNumberFormat="1" applyFont="1" applyFill="1" applyBorder="1" applyAlignment="1">
      <alignment horizontal="left" vertical="center" indent="3"/>
    </xf>
    <xf numFmtId="1" fontId="5" fillId="0" borderId="3" xfId="0" applyNumberFormat="1" applyFont="1" applyBorder="1" applyAlignment="1">
      <alignment horizontal="left" vertical="center" indent="3"/>
    </xf>
    <xf numFmtId="1" fontId="8" fillId="0" borderId="25" xfId="0" applyNumberFormat="1" applyFont="1" applyBorder="1" applyAlignment="1">
      <alignment horizontal="left" vertical="center" indent="3"/>
    </xf>
    <xf numFmtId="3" fontId="4" fillId="2" borderId="28" xfId="0" applyFont="1" applyFill="1" applyBorder="1" applyAlignment="1">
      <alignment horizontal="center"/>
    </xf>
    <xf numFmtId="3" fontId="4" fillId="2" borderId="23" xfId="0" applyFont="1" applyFill="1" applyBorder="1" applyAlignment="1">
      <alignment horizontal="center"/>
    </xf>
    <xf numFmtId="3" fontId="4" fillId="2" borderId="20" xfId="0" applyFont="1" applyFill="1" applyBorder="1" applyAlignment="1">
      <alignment horizontal="center"/>
    </xf>
    <xf numFmtId="177" fontId="4" fillId="2" borderId="27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center"/>
    </xf>
    <xf numFmtId="177" fontId="4" fillId="2" borderId="12" xfId="0" applyNumberFormat="1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6" xfId="0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45" wrapText="1"/>
    </xf>
    <xf numFmtId="3" fontId="4" fillId="4" borderId="0" xfId="0" applyFont="1" applyFill="1" applyBorder="1" applyAlignment="1">
      <alignment horizontal="center" vertical="center" textRotation="45" wrapText="1"/>
    </xf>
    <xf numFmtId="3" fontId="4" fillId="4" borderId="6" xfId="0" applyFont="1" applyFill="1" applyBorder="1" applyAlignment="1">
      <alignment horizontal="center" vertical="center" textRotation="45" wrapText="1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6" xfId="0" applyFont="1" applyFill="1" applyBorder="1" applyAlignment="1">
      <alignment horizontal="center" vertical="center" textRotation="90"/>
    </xf>
    <xf numFmtId="3" fontId="4" fillId="2" borderId="1" xfId="0" applyFont="1" applyFill="1" applyBorder="1" applyAlignment="1">
      <alignment horizontal="center" vertical="center"/>
    </xf>
    <xf numFmtId="3" fontId="4" fillId="2" borderId="0" xfId="0" applyFont="1" applyFill="1" applyBorder="1" applyAlignment="1">
      <alignment horizontal="center" vertical="center"/>
    </xf>
    <xf numFmtId="3" fontId="4" fillId="2" borderId="6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3" fontId="4" fillId="4" borderId="1" xfId="0" applyFont="1" applyFill="1" applyBorder="1" applyAlignment="1">
      <alignment horizontal="left" vertical="center" textRotation="90" wrapText="1"/>
    </xf>
    <xf numFmtId="3" fontId="4" fillId="4" borderId="0" xfId="0" applyFont="1" applyFill="1" applyBorder="1" applyAlignment="1">
      <alignment horizontal="left" vertical="center" textRotation="90" wrapText="1"/>
    </xf>
    <xf numFmtId="3" fontId="4" fillId="4" borderId="6" xfId="0" applyFont="1" applyFill="1" applyBorder="1" applyAlignment="1">
      <alignment horizontal="left" vertical="center" textRotation="90" wrapText="1"/>
    </xf>
    <xf numFmtId="177" fontId="7" fillId="3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 horizontal="center" vertical="center" wrapText="1"/>
    </xf>
    <xf numFmtId="177" fontId="7" fillId="3" borderId="6" xfId="0" applyNumberFormat="1" applyFont="1" applyFill="1" applyBorder="1" applyAlignment="1">
      <alignment horizontal="center" vertical="center" wrapText="1"/>
    </xf>
    <xf numFmtId="1" fontId="8" fillId="7" borderId="98" xfId="0" applyNumberFormat="1" applyFont="1" applyFill="1" applyBorder="1" applyAlignment="1">
      <alignment horizontal="left" vertical="center" indent="3"/>
    </xf>
    <xf numFmtId="1" fontId="8" fillId="7" borderId="99" xfId="0" applyNumberFormat="1" applyFont="1" applyFill="1" applyBorder="1" applyAlignment="1">
      <alignment horizontal="left" vertical="center" indent="3"/>
    </xf>
    <xf numFmtId="1" fontId="4" fillId="2" borderId="28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textRotation="90"/>
    </xf>
    <xf numFmtId="1" fontId="4" fillId="2" borderId="0" xfId="0" applyNumberFormat="1" applyFont="1" applyFill="1" applyBorder="1" applyAlignment="1">
      <alignment horizontal="center" vertical="center" textRotation="90"/>
    </xf>
    <xf numFmtId="1" fontId="4" fillId="2" borderId="2" xfId="0" applyNumberFormat="1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90" wrapText="1"/>
    </xf>
    <xf numFmtId="3" fontId="4" fillId="4" borderId="0" xfId="0" applyFont="1" applyFill="1" applyBorder="1" applyAlignment="1">
      <alignment horizontal="center" vertical="center" textRotation="90" wrapText="1"/>
    </xf>
    <xf numFmtId="3" fontId="4" fillId="4" borderId="2" xfId="0" applyFont="1" applyFill="1" applyBorder="1" applyAlignment="1">
      <alignment horizontal="center" vertical="center" textRotation="90" wrapText="1"/>
    </xf>
    <xf numFmtId="3" fontId="4" fillId="2" borderId="2" xfId="0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2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 wrapText="1"/>
    </xf>
    <xf numFmtId="3" fontId="6" fillId="2" borderId="28" xfId="0" applyFont="1" applyFill="1" applyBorder="1" applyAlignment="1">
      <alignment horizontal="center"/>
    </xf>
    <xf numFmtId="3" fontId="6" fillId="2" borderId="23" xfId="0" applyFont="1" applyFill="1" applyBorder="1" applyAlignment="1">
      <alignment horizontal="center"/>
    </xf>
    <xf numFmtId="3" fontId="6" fillId="2" borderId="20" xfId="0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 textRotation="90"/>
    </xf>
    <xf numFmtId="49" fontId="5" fillId="13" borderId="100" xfId="0" applyNumberFormat="1" applyFont="1" applyFill="1" applyBorder="1" applyAlignment="1">
      <alignment horizontal="center" vertical="center" wrapText="1"/>
    </xf>
    <xf numFmtId="49" fontId="5" fillId="13" borderId="27" xfId="0" applyNumberFormat="1" applyFont="1" applyFill="1" applyBorder="1" applyAlignment="1">
      <alignment horizontal="center" vertical="center" wrapText="1"/>
    </xf>
    <xf numFmtId="3" fontId="1" fillId="0" borderId="38" xfId="0" applyFont="1" applyBorder="1" applyAlignment="1">
      <alignment horizontal="left" vertical="center" indent="4"/>
    </xf>
    <xf numFmtId="3" fontId="1" fillId="0" borderId="29" xfId="0" applyFont="1" applyBorder="1" applyAlignment="1">
      <alignment horizontal="left" vertical="center" indent="4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3" fontId="5" fillId="0" borderId="90" xfId="0" applyFont="1" applyBorder="1" applyAlignment="1">
      <alignment horizontal="center" vertical="center" wrapText="1"/>
    </xf>
    <xf numFmtId="3" fontId="5" fillId="0" borderId="13" xfId="0" applyFont="1" applyBorder="1" applyAlignment="1">
      <alignment horizontal="center" vertical="center" wrapText="1"/>
    </xf>
    <xf numFmtId="1" fontId="5" fillId="2" borderId="90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3" fontId="5" fillId="0" borderId="90" xfId="0" applyFont="1" applyBorder="1" applyAlignment="1">
      <alignment horizontal="center" vertical="center" wrapText="1"/>
    </xf>
    <xf numFmtId="3" fontId="5" fillId="0" borderId="13" xfId="0" applyFont="1" applyBorder="1" applyAlignment="1">
      <alignment horizontal="center" vertical="center" wrapText="1"/>
    </xf>
    <xf numFmtId="1" fontId="5" fillId="13" borderId="90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1" fillId="0" borderId="101" xfId="0" applyNumberFormat="1" applyFont="1" applyBorder="1" applyAlignment="1">
      <alignment horizontal="left" vertical="center" indent="4"/>
    </xf>
    <xf numFmtId="1" fontId="1" fillId="0" borderId="102" xfId="0" applyNumberFormat="1" applyFont="1" applyBorder="1" applyAlignment="1">
      <alignment horizontal="left" vertical="center" indent="4"/>
    </xf>
    <xf numFmtId="3" fontId="5" fillId="0" borderId="89" xfId="0" applyFont="1" applyBorder="1" applyAlignment="1">
      <alignment horizontal="center" vertical="center"/>
    </xf>
    <xf numFmtId="3" fontId="5" fillId="0" borderId="33" xfId="0" applyFont="1" applyBorder="1" applyAlignment="1">
      <alignment horizontal="center" vertical="center"/>
    </xf>
    <xf numFmtId="3" fontId="5" fillId="0" borderId="31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 wrapText="1"/>
    </xf>
    <xf numFmtId="177" fontId="5" fillId="0" borderId="91" xfId="0" applyNumberFormat="1" applyFont="1" applyBorder="1" applyAlignment="1">
      <alignment horizontal="center"/>
    </xf>
    <xf numFmtId="177" fontId="5" fillId="0" borderId="92" xfId="0" applyNumberFormat="1" applyFont="1" applyBorder="1" applyAlignment="1">
      <alignment horizontal="center"/>
    </xf>
    <xf numFmtId="3" fontId="1" fillId="0" borderId="40" xfId="0" applyFont="1" applyBorder="1" applyAlignment="1">
      <alignment horizontal="left" vertical="center" indent="6"/>
    </xf>
    <xf numFmtId="3" fontId="1" fillId="0" borderId="41" xfId="0" applyFont="1" applyBorder="1" applyAlignment="1">
      <alignment horizontal="left" vertical="center" indent="6"/>
    </xf>
    <xf numFmtId="3" fontId="4" fillId="0" borderId="89" xfId="0" applyFont="1" applyBorder="1" applyAlignment="1">
      <alignment horizontal="center" vertical="center" wrapText="1"/>
    </xf>
    <xf numFmtId="3" fontId="4" fillId="0" borderId="33" xfId="0" applyFont="1" applyBorder="1" applyAlignment="1">
      <alignment horizontal="center" vertical="center" wrapText="1"/>
    </xf>
    <xf numFmtId="3" fontId="4" fillId="0" borderId="31" xfId="0" applyFont="1" applyBorder="1" applyAlignment="1">
      <alignment horizontal="center" vertical="center" wrapText="1"/>
    </xf>
    <xf numFmtId="177" fontId="5" fillId="0" borderId="103" xfId="0" applyNumberFormat="1" applyFont="1" applyBorder="1" applyAlignment="1">
      <alignment horizontal="center"/>
    </xf>
    <xf numFmtId="177" fontId="5" fillId="0" borderId="91" xfId="0" applyNumberFormat="1" applyFont="1" applyBorder="1" applyAlignment="1">
      <alignment horizontal="center"/>
    </xf>
    <xf numFmtId="177" fontId="5" fillId="0" borderId="92" xfId="0" applyNumberFormat="1" applyFont="1" applyBorder="1" applyAlignment="1">
      <alignment horizontal="center"/>
    </xf>
    <xf numFmtId="3" fontId="1" fillId="0" borderId="104" xfId="0" applyFont="1" applyBorder="1" applyAlignment="1">
      <alignment horizontal="left" vertical="center" indent="6"/>
    </xf>
    <xf numFmtId="3" fontId="1" fillId="0" borderId="60" xfId="0" applyFont="1" applyBorder="1" applyAlignment="1">
      <alignment horizontal="left" vertical="center" indent="6"/>
    </xf>
    <xf numFmtId="3" fontId="4" fillId="0" borderId="0" xfId="0" applyFont="1" applyAlignment="1">
      <alignment horizontal="right"/>
    </xf>
    <xf numFmtId="177" fontId="5" fillId="0" borderId="105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83" xfId="0" applyNumberFormat="1" applyFont="1" applyBorder="1" applyAlignment="1">
      <alignment horizontal="center" vertical="center"/>
    </xf>
    <xf numFmtId="3" fontId="5" fillId="0" borderId="105" xfId="0" applyFont="1" applyBorder="1" applyAlignment="1">
      <alignment horizontal="center" vertical="center"/>
    </xf>
    <xf numFmtId="3" fontId="5" fillId="0" borderId="3" xfId="0" applyFont="1" applyBorder="1" applyAlignment="1">
      <alignment horizontal="center" vertical="center"/>
    </xf>
    <xf numFmtId="3" fontId="5" fillId="0" borderId="83" xfId="0" applyFont="1" applyBorder="1" applyAlignment="1">
      <alignment horizontal="center" vertical="center"/>
    </xf>
    <xf numFmtId="3" fontId="5" fillId="0" borderId="106" xfId="0" applyFont="1" applyBorder="1" applyAlignment="1">
      <alignment horizontal="center" vertical="center" wrapText="1"/>
    </xf>
    <xf numFmtId="3" fontId="5" fillId="0" borderId="107" xfId="0" applyFont="1" applyBorder="1" applyAlignment="1">
      <alignment horizontal="center" vertical="center" wrapText="1"/>
    </xf>
    <xf numFmtId="3" fontId="0" fillId="0" borderId="80" xfId="0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7" fontId="28" fillId="11" borderId="72" xfId="0" applyNumberFormat="1" applyFont="1" applyFill="1" applyBorder="1" applyAlignment="1">
      <alignment horizontal="center" vertical="center"/>
    </xf>
    <xf numFmtId="49" fontId="27" fillId="11" borderId="72" xfId="0" applyNumberFormat="1" applyFont="1" applyFill="1" applyBorder="1" applyAlignment="1">
      <alignment horizontal="center" vertical="center" wrapText="1"/>
    </xf>
    <xf numFmtId="49" fontId="28" fillId="11" borderId="72" xfId="0" applyNumberFormat="1" applyFont="1" applyFill="1" applyBorder="1" applyAlignment="1">
      <alignment horizontal="center" vertical="center" wrapText="1"/>
    </xf>
    <xf numFmtId="3" fontId="29" fillId="11" borderId="72" xfId="0" applyFont="1" applyFill="1" applyBorder="1" applyAlignment="1">
      <alignment horizontal="center" vertical="center" wrapText="1"/>
    </xf>
    <xf numFmtId="1" fontId="27" fillId="11" borderId="72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3" fontId="23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Daňové příjmy
*
43,53%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Přijaté dotace
*
32,81%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Splátky půjček
*
1,43%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Prodej akcií a majetkových podílů
*
0,78%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skupina 2
0,94%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skupina 3
15,35%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skupina 4
0,02%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skupina 5
1,15%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skupina 6
3,99%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(P§!$B$3,P§!$B$4,P§!$B$5,P§!$B$6,P§!$B$11,P§!$B$29,P§!$B$36,P§!$B$41,P§!$B$50)</c:f>
              <c:strCache/>
            </c:strRef>
          </c:cat>
          <c:val>
            <c:numRef>
              <c:f>(P§!$E$3,P§!$E$4,P§!$E$5,P§!$E$6,P§!$E$11,P§!$E$29,P§!$E$36,P§!$E$41,P§!$E$50)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Zemědělství a lesní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1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0,03%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24,46%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51,35%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8,71%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5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2,09%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13,35%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(V§!$B$5,V§!$B$23,V§!$B$61,V§!$B$72,V§!$B$79,V§!$B$90)</c:f>
              <c:strCache/>
            </c:strRef>
          </c:cat>
          <c:val>
            <c:numRef>
              <c:f>(V§!$F$5,V§!$F$23,V§!$F$61,V§!$F$72,V§!$F$79,V§!$F$90)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(Pp!$B$4,Pp!$B$21,Pp!$B$27,Pp!$B$38)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(Pp!$E$4,Pp!$E$21,Pp!$E$27,Pp!$E$38)</c:f>
              <c:numCache>
                <c:ptCount val="4"/>
                <c:pt idx="0">
                  <c:v>791653.1</c:v>
                </c:pt>
                <c:pt idx="1">
                  <c:v>338540.5</c:v>
                </c:pt>
                <c:pt idx="2">
                  <c:v>91737.5</c:v>
                </c:pt>
                <c:pt idx="3">
                  <c:v>596567.7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(Vp!$B$44,Vp!$B$52,Vp!$B$61,Vp!$B$67,Vp!$B$69,Vp!$B$72)</c:f>
              <c:strCache/>
            </c:strRef>
          </c:cat>
          <c:val>
            <c:numRef>
              <c:f>(Vp!$E$44,Vp!$E$52,Vp!$E$61,Vp!$E$67,Vp!$E$69,Vp!$E$72)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(Vp!$B$85,Vp!$B$90,Vp!$B$92)</c:f>
              <c:strCache/>
            </c:strRef>
          </c:cat>
          <c:val>
            <c:numRef>
              <c:f>(Vp!$E$85,Vp!$E$90,Vp!$E$92)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FINANCOVÁNÍ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('Fp'!$B$4,'Fp'!$B$5,'Fp'!$B$6,'Fp'!$B$7)</c:f>
              <c:strCache/>
            </c:strRef>
          </c:cat>
          <c:val>
            <c:numRef>
              <c:f>('Fp'!$E$4,'Fp'!$E$5,'Fp'!$E$6,'Fp'!$E$7)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25"/>
          <c:w val="0.97825"/>
          <c:h val="0.8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vývoj!$A$8</c:f>
              <c:strCache>
                <c:ptCount val="1"/>
                <c:pt idx="0">
                  <c:v>Běžné příjmy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vývoj!$A$13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vývoj!$A$21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vývoj!$A$22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hape val="cylinder"/>
        <c:axId val="55099358"/>
        <c:axId val="26132175"/>
      </c:bar3D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132175"/>
        <c:crosses val="autoZero"/>
        <c:auto val="1"/>
        <c:lblOffset val="100"/>
        <c:noMultiLvlLbl val="0"/>
      </c:catAx>
      <c:valAx>
        <c:axId val="2613217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5099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5"/>
          <c:y val="0.9415"/>
          <c:w val="0.855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38100</xdr:rowOff>
    </xdr:from>
    <xdr:to>
      <xdr:col>5</xdr:col>
      <xdr:colOff>85725</xdr:colOff>
      <xdr:row>7</xdr:row>
      <xdr:rowOff>19050</xdr:rowOff>
    </xdr:to>
    <xdr:sp>
      <xdr:nvSpPr>
        <xdr:cNvPr id="1" name="AutoShape 11"/>
        <xdr:cNvSpPr>
          <a:spLocks/>
        </xdr:cNvSpPr>
      </xdr:nvSpPr>
      <xdr:spPr>
        <a:xfrm>
          <a:off x="4086225" y="111442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152400</xdr:rowOff>
    </xdr:from>
    <xdr:to>
      <xdr:col>5</xdr:col>
      <xdr:colOff>476250</xdr:colOff>
      <xdr:row>70</xdr:row>
      <xdr:rowOff>0</xdr:rowOff>
    </xdr:to>
    <xdr:graphicFrame>
      <xdr:nvGraphicFramePr>
        <xdr:cNvPr id="1" name="Chart 2"/>
        <xdr:cNvGraphicFramePr/>
      </xdr:nvGraphicFramePr>
      <xdr:xfrm>
        <a:off x="47625" y="9496425"/>
        <a:ext cx="6543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92</xdr:row>
      <xdr:rowOff>152400</xdr:rowOff>
    </xdr:from>
    <xdr:to>
      <xdr:col>6</xdr:col>
      <xdr:colOff>542925</xdr:colOff>
      <xdr:row>109</xdr:row>
      <xdr:rowOff>142875</xdr:rowOff>
    </xdr:to>
    <xdr:graphicFrame>
      <xdr:nvGraphicFramePr>
        <xdr:cNvPr id="1" name="Chart 1"/>
        <xdr:cNvGraphicFramePr/>
      </xdr:nvGraphicFramePr>
      <xdr:xfrm>
        <a:off x="57150" y="18897600"/>
        <a:ext cx="6762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57150</xdr:rowOff>
    </xdr:from>
    <xdr:to>
      <xdr:col>4</xdr:col>
      <xdr:colOff>819150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85725" y="6381750"/>
        <a:ext cx="6381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109</xdr:row>
      <xdr:rowOff>104775</xdr:rowOff>
    </xdr:from>
    <xdr:to>
      <xdr:col>4</xdr:col>
      <xdr:colOff>714375</xdr:colOff>
      <xdr:row>126</xdr:row>
      <xdr:rowOff>95250</xdr:rowOff>
    </xdr:to>
    <xdr:graphicFrame>
      <xdr:nvGraphicFramePr>
        <xdr:cNvPr id="1" name="Chart 1"/>
        <xdr:cNvGraphicFramePr/>
      </xdr:nvGraphicFramePr>
      <xdr:xfrm>
        <a:off x="152400" y="182403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127</xdr:row>
      <xdr:rowOff>76200</xdr:rowOff>
    </xdr:from>
    <xdr:to>
      <xdr:col>4</xdr:col>
      <xdr:colOff>685800</xdr:colOff>
      <xdr:row>144</xdr:row>
      <xdr:rowOff>66675</xdr:rowOff>
    </xdr:to>
    <xdr:graphicFrame>
      <xdr:nvGraphicFramePr>
        <xdr:cNvPr id="2" name="Chart 2"/>
        <xdr:cNvGraphicFramePr/>
      </xdr:nvGraphicFramePr>
      <xdr:xfrm>
        <a:off x="152400" y="21126450"/>
        <a:ext cx="6315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4</xdr:col>
      <xdr:colOff>742950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52400" y="1895475"/>
        <a:ext cx="6334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123825</xdr:rowOff>
    </xdr:from>
    <xdr:to>
      <xdr:col>12</xdr:col>
      <xdr:colOff>533400</xdr:colOff>
      <xdr:row>58</xdr:row>
      <xdr:rowOff>66675</xdr:rowOff>
    </xdr:to>
    <xdr:graphicFrame>
      <xdr:nvGraphicFramePr>
        <xdr:cNvPr id="1" name="Chart 6"/>
        <xdr:cNvGraphicFramePr/>
      </xdr:nvGraphicFramePr>
      <xdr:xfrm>
        <a:off x="142875" y="6134100"/>
        <a:ext cx="100203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122</xdr:row>
      <xdr:rowOff>171450</xdr:rowOff>
    </xdr:from>
    <xdr:to>
      <xdr:col>3</xdr:col>
      <xdr:colOff>0</xdr:colOff>
      <xdr:row>124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7859375"/>
          <a:ext cx="14954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495</xdr:row>
      <xdr:rowOff>142875</xdr:rowOff>
    </xdr:from>
    <xdr:to>
      <xdr:col>3</xdr:col>
      <xdr:colOff>9525</xdr:colOff>
      <xdr:row>496</xdr:row>
      <xdr:rowOff>219075</xdr:rowOff>
    </xdr:to>
    <xdr:sp>
      <xdr:nvSpPr>
        <xdr:cNvPr id="1" name="Rectangle 3"/>
        <xdr:cNvSpPr>
          <a:spLocks/>
        </xdr:cNvSpPr>
      </xdr:nvSpPr>
      <xdr:spPr>
        <a:xfrm>
          <a:off x="9525" y="67179825"/>
          <a:ext cx="15525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8"/>
  <sheetViews>
    <sheetView workbookViewId="0" topLeftCell="A1">
      <selection activeCell="B4" sqref="B4"/>
      <selection activeCell="A1" sqref="A1"/>
    </sheetView>
  </sheetViews>
  <sheetFormatPr defaultColWidth="9.00390625" defaultRowHeight="12.75"/>
  <cols>
    <col min="1" max="1" width="9.00390625" style="159" customWidth="1"/>
    <col min="2" max="2" width="25.75390625" style="159" customWidth="1"/>
    <col min="3" max="3" width="11.00390625" style="159" customWidth="1"/>
    <col min="4" max="4" width="9.875" style="172" customWidth="1"/>
    <col min="5" max="5" width="11.625" style="173" customWidth="1"/>
    <col min="6" max="6" width="12.00390625" style="174" customWidth="1"/>
    <col min="7" max="7" width="7.75390625" style="109" customWidth="1"/>
    <col min="8" max="8" width="16.75390625" style="0" customWidth="1"/>
    <col min="9" max="9" width="22.375" style="0" customWidth="1"/>
    <col min="10" max="10" width="3.625" style="0" customWidth="1"/>
    <col min="11" max="12" width="4.875" style="0" customWidth="1"/>
  </cols>
  <sheetData>
    <row r="1" spans="1:7" ht="10.5" customHeight="1" thickTop="1">
      <c r="A1" s="753" t="s">
        <v>1561</v>
      </c>
      <c r="B1" s="756" t="s">
        <v>1562</v>
      </c>
      <c r="C1" s="759" t="s">
        <v>887</v>
      </c>
      <c r="D1" s="759"/>
      <c r="E1" s="759"/>
      <c r="F1" s="759"/>
      <c r="G1" s="760"/>
    </row>
    <row r="2" spans="1:45" s="121" customFormat="1" ht="46.5" customHeight="1">
      <c r="A2" s="754"/>
      <c r="B2" s="757"/>
      <c r="C2" s="120" t="s">
        <v>215</v>
      </c>
      <c r="D2" s="118" t="s">
        <v>1763</v>
      </c>
      <c r="E2" s="119" t="s">
        <v>1764</v>
      </c>
      <c r="F2" s="120" t="s">
        <v>216</v>
      </c>
      <c r="G2" s="761" t="s">
        <v>1766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122" customFormat="1" ht="12.75" customHeight="1" thickBot="1">
      <c r="A3" s="755"/>
      <c r="B3" s="758"/>
      <c r="C3" s="441" t="s">
        <v>894</v>
      </c>
      <c r="D3" s="442" t="s">
        <v>894</v>
      </c>
      <c r="E3" s="443" t="s">
        <v>894</v>
      </c>
      <c r="F3" s="441" t="s">
        <v>894</v>
      </c>
      <c r="G3" s="76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122" customFormat="1" ht="11.25" customHeight="1" thickTop="1">
      <c r="A4" s="222" t="s">
        <v>895</v>
      </c>
      <c r="B4" s="123" t="s">
        <v>896</v>
      </c>
      <c r="C4" s="124">
        <v>339.9</v>
      </c>
      <c r="D4" s="127">
        <v>135</v>
      </c>
      <c r="E4" s="124">
        <v>135</v>
      </c>
      <c r="F4" s="124">
        <v>1132.7</v>
      </c>
      <c r="G4" s="225">
        <f>(F4/E4)*100</f>
        <v>839.0370370370372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7" ht="11.25" customHeight="1">
      <c r="A5" s="222" t="s">
        <v>897</v>
      </c>
      <c r="B5" s="123" t="s">
        <v>896</v>
      </c>
      <c r="C5" s="126">
        <v>882662.9</v>
      </c>
      <c r="D5" s="127">
        <v>744800</v>
      </c>
      <c r="E5" s="124">
        <v>744800</v>
      </c>
      <c r="F5" s="126">
        <v>784144.9</v>
      </c>
      <c r="G5" s="225">
        <f>(F5/E5)*100</f>
        <v>105.2826127819549</v>
      </c>
    </row>
    <row r="6" spans="1:7" ht="11.25" customHeight="1">
      <c r="A6" s="222" t="s">
        <v>898</v>
      </c>
      <c r="B6" s="123" t="s">
        <v>896</v>
      </c>
      <c r="C6" s="126">
        <v>116.7</v>
      </c>
      <c r="D6" s="127">
        <v>110</v>
      </c>
      <c r="E6" s="124">
        <v>110</v>
      </c>
      <c r="F6" s="126">
        <v>98.6</v>
      </c>
      <c r="G6" s="225">
        <f>(F6/E6)*100</f>
        <v>89.63636363636364</v>
      </c>
    </row>
    <row r="7" spans="1:7" ht="11.25" customHeight="1">
      <c r="A7" s="222" t="s">
        <v>899</v>
      </c>
      <c r="B7" s="123" t="s">
        <v>896</v>
      </c>
      <c r="C7" s="126">
        <v>1113.2</v>
      </c>
      <c r="D7" s="127">
        <v>1200</v>
      </c>
      <c r="E7" s="124">
        <v>1200</v>
      </c>
      <c r="F7" s="126">
        <v>1360.4</v>
      </c>
      <c r="G7" s="225">
        <f aca="true" t="shared" si="0" ref="G7:G13">(F7/E7)*100</f>
        <v>113.36666666666669</v>
      </c>
    </row>
    <row r="8" spans="1:7" ht="11.25" customHeight="1">
      <c r="A8" s="222" t="s">
        <v>900</v>
      </c>
      <c r="B8" s="123" t="s">
        <v>896</v>
      </c>
      <c r="C8" s="126">
        <v>1951.1</v>
      </c>
      <c r="D8" s="127">
        <v>2050</v>
      </c>
      <c r="E8" s="124">
        <v>2050</v>
      </c>
      <c r="F8" s="126">
        <v>1912.9</v>
      </c>
      <c r="G8" s="225">
        <f t="shared" si="0"/>
        <v>93.31219512195122</v>
      </c>
    </row>
    <row r="9" spans="1:7" ht="11.25" customHeight="1" thickBot="1">
      <c r="A9" s="226" t="s">
        <v>909</v>
      </c>
      <c r="B9" s="129" t="s">
        <v>896</v>
      </c>
      <c r="C9" s="130">
        <v>3227.7</v>
      </c>
      <c r="D9" s="196">
        <v>2850</v>
      </c>
      <c r="E9" s="244">
        <v>2850</v>
      </c>
      <c r="F9" s="130">
        <v>3003.6</v>
      </c>
      <c r="G9" s="230">
        <f t="shared" si="0"/>
        <v>105.38947368421051</v>
      </c>
    </row>
    <row r="10" spans="1:45" s="122" customFormat="1" ht="14.25" customHeight="1" thickBot="1">
      <c r="A10" s="227" t="s">
        <v>896</v>
      </c>
      <c r="B10" s="132"/>
      <c r="C10" s="133">
        <f>SUM(C4:C9)</f>
        <v>889411.4999999999</v>
      </c>
      <c r="D10" s="224">
        <f>SUM(D4:D9)</f>
        <v>751145</v>
      </c>
      <c r="E10" s="133">
        <f>SUM(E4:E9)</f>
        <v>751145</v>
      </c>
      <c r="F10" s="133">
        <f>SUM(F4:F9)</f>
        <v>791653.1</v>
      </c>
      <c r="G10" s="460">
        <f t="shared" si="0"/>
        <v>105.39284692036823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7" ht="11.25" customHeight="1">
      <c r="A11" s="222" t="s">
        <v>910</v>
      </c>
      <c r="B11" s="123" t="s">
        <v>911</v>
      </c>
      <c r="C11" s="124">
        <v>2639.6</v>
      </c>
      <c r="D11" s="134">
        <v>2600</v>
      </c>
      <c r="E11" s="192">
        <v>2600</v>
      </c>
      <c r="F11" s="124">
        <v>2012.1</v>
      </c>
      <c r="G11" s="225">
        <f t="shared" si="0"/>
        <v>77.38846153846154</v>
      </c>
    </row>
    <row r="12" spans="1:7" ht="11.25" customHeight="1">
      <c r="A12" s="222" t="s">
        <v>895</v>
      </c>
      <c r="B12" s="123" t="s">
        <v>911</v>
      </c>
      <c r="C12" s="126">
        <v>139.2</v>
      </c>
      <c r="D12" s="127">
        <v>80</v>
      </c>
      <c r="E12" s="124">
        <v>80</v>
      </c>
      <c r="F12" s="126">
        <v>164.7</v>
      </c>
      <c r="G12" s="225">
        <f t="shared" si="0"/>
        <v>205.875</v>
      </c>
    </row>
    <row r="13" spans="1:7" ht="11.25" customHeight="1">
      <c r="A13" s="222" t="s">
        <v>897</v>
      </c>
      <c r="B13" s="123" t="s">
        <v>911</v>
      </c>
      <c r="C13" s="126">
        <v>86491.5</v>
      </c>
      <c r="D13" s="127">
        <v>43630</v>
      </c>
      <c r="E13" s="124">
        <v>92294.7</v>
      </c>
      <c r="F13" s="126">
        <v>176104.1</v>
      </c>
      <c r="G13" s="225">
        <f t="shared" si="0"/>
        <v>190.80629765306134</v>
      </c>
    </row>
    <row r="14" spans="1:7" ht="11.25" customHeight="1">
      <c r="A14" s="222" t="s">
        <v>912</v>
      </c>
      <c r="B14" s="123" t="s">
        <v>911</v>
      </c>
      <c r="C14" s="126">
        <v>998.7</v>
      </c>
      <c r="D14" s="127">
        <v>0</v>
      </c>
      <c r="E14" s="124">
        <v>0</v>
      </c>
      <c r="F14" s="138">
        <v>0</v>
      </c>
      <c r="G14" s="225" t="s">
        <v>1801</v>
      </c>
    </row>
    <row r="15" spans="1:7" ht="11.25" customHeight="1">
      <c r="A15" s="222" t="s">
        <v>957</v>
      </c>
      <c r="B15" s="123" t="s">
        <v>911</v>
      </c>
      <c r="C15" s="126">
        <v>135.9</v>
      </c>
      <c r="D15" s="127">
        <v>135</v>
      </c>
      <c r="E15" s="124">
        <v>135</v>
      </c>
      <c r="F15" s="126">
        <v>421.3</v>
      </c>
      <c r="G15" s="225">
        <f>(F15/E15)*100</f>
        <v>312.0740740740741</v>
      </c>
    </row>
    <row r="16" spans="1:7" ht="11.25" customHeight="1">
      <c r="A16" s="222" t="s">
        <v>913</v>
      </c>
      <c r="B16" s="123" t="s">
        <v>911</v>
      </c>
      <c r="C16" s="126">
        <v>2622.5</v>
      </c>
      <c r="D16" s="127">
        <v>0</v>
      </c>
      <c r="E16" s="124">
        <v>75</v>
      </c>
      <c r="F16" s="126">
        <v>72.8</v>
      </c>
      <c r="G16" s="225">
        <f>(F16/E16)*100</f>
        <v>97.06666666666666</v>
      </c>
    </row>
    <row r="17" spans="1:7" ht="11.25" customHeight="1">
      <c r="A17" s="222" t="s">
        <v>914</v>
      </c>
      <c r="B17" s="123" t="s">
        <v>911</v>
      </c>
      <c r="C17" s="126">
        <v>537.1</v>
      </c>
      <c r="D17" s="127">
        <v>492</v>
      </c>
      <c r="E17" s="124">
        <v>492</v>
      </c>
      <c r="F17" s="126">
        <v>395.6</v>
      </c>
      <c r="G17" s="225">
        <f>(F17/E17)*100</f>
        <v>80.40650406504065</v>
      </c>
    </row>
    <row r="18" spans="1:7" ht="11.25" customHeight="1">
      <c r="A18" s="222" t="s">
        <v>898</v>
      </c>
      <c r="B18" s="123" t="s">
        <v>911</v>
      </c>
      <c r="C18" s="126">
        <v>3140.5</v>
      </c>
      <c r="D18" s="127">
        <v>1985</v>
      </c>
      <c r="E18" s="124">
        <v>1985</v>
      </c>
      <c r="F18" s="126">
        <v>2732.6</v>
      </c>
      <c r="G18" s="225">
        <f>(F18/E18)*100</f>
        <v>137.6624685138539</v>
      </c>
    </row>
    <row r="19" spans="1:7" ht="11.25" customHeight="1">
      <c r="A19" s="222" t="s">
        <v>915</v>
      </c>
      <c r="B19" s="123" t="s">
        <v>911</v>
      </c>
      <c r="C19" s="126">
        <v>245.1</v>
      </c>
      <c r="D19" s="127">
        <v>350</v>
      </c>
      <c r="E19" s="124">
        <v>350</v>
      </c>
      <c r="F19" s="126">
        <v>310.8</v>
      </c>
      <c r="G19" s="225">
        <f>(F19/E19)*100</f>
        <v>88.8</v>
      </c>
    </row>
    <row r="20" spans="1:7" ht="11.25" customHeight="1">
      <c r="A20" s="222" t="s">
        <v>916</v>
      </c>
      <c r="B20" s="123" t="s">
        <v>911</v>
      </c>
      <c r="C20" s="126">
        <v>5.5</v>
      </c>
      <c r="D20" s="128">
        <v>0</v>
      </c>
      <c r="E20" s="124">
        <v>0</v>
      </c>
      <c r="F20" s="126">
        <v>11</v>
      </c>
      <c r="G20" s="225" t="s">
        <v>1801</v>
      </c>
    </row>
    <row r="21" spans="1:7" ht="11.25" customHeight="1">
      <c r="A21" s="222" t="s">
        <v>917</v>
      </c>
      <c r="B21" s="123" t="s">
        <v>911</v>
      </c>
      <c r="C21" s="126">
        <v>1146.5</v>
      </c>
      <c r="D21" s="127">
        <v>100</v>
      </c>
      <c r="E21" s="124">
        <v>272</v>
      </c>
      <c r="F21" s="126">
        <v>813.6</v>
      </c>
      <c r="G21" s="225">
        <f aca="true" t="shared" si="1" ref="G21:G26">(F21/E21)*100</f>
        <v>299.11764705882354</v>
      </c>
    </row>
    <row r="22" spans="1:7" ht="11.25" customHeight="1">
      <c r="A22" s="222" t="s">
        <v>900</v>
      </c>
      <c r="B22" s="123" t="s">
        <v>911</v>
      </c>
      <c r="C22" s="126">
        <v>393.4</v>
      </c>
      <c r="D22" s="127">
        <v>800</v>
      </c>
      <c r="E22" s="124">
        <v>800</v>
      </c>
      <c r="F22" s="126">
        <v>259.4</v>
      </c>
      <c r="G22" s="225">
        <f t="shared" si="1"/>
        <v>32.425</v>
      </c>
    </row>
    <row r="23" spans="1:7" ht="11.25" customHeight="1">
      <c r="A23" s="222" t="s">
        <v>918</v>
      </c>
      <c r="B23" s="123" t="s">
        <v>911</v>
      </c>
      <c r="C23" s="126">
        <v>3353.7</v>
      </c>
      <c r="D23" s="127">
        <v>3480</v>
      </c>
      <c r="E23" s="124">
        <v>3480</v>
      </c>
      <c r="F23" s="126">
        <v>4027.8</v>
      </c>
      <c r="G23" s="225">
        <f t="shared" si="1"/>
        <v>115.74137931034483</v>
      </c>
    </row>
    <row r="24" spans="1:7" ht="11.25" customHeight="1">
      <c r="A24" s="222" t="s">
        <v>919</v>
      </c>
      <c r="B24" s="123" t="s">
        <v>911</v>
      </c>
      <c r="C24" s="126">
        <v>54265.9</v>
      </c>
      <c r="D24" s="127">
        <v>54688</v>
      </c>
      <c r="E24" s="124">
        <v>125430</v>
      </c>
      <c r="F24" s="126">
        <v>126029.4</v>
      </c>
      <c r="G24" s="225">
        <f t="shared" si="1"/>
        <v>100.47787610619467</v>
      </c>
    </row>
    <row r="25" spans="1:7" ht="11.25" customHeight="1">
      <c r="A25" s="222" t="s">
        <v>909</v>
      </c>
      <c r="B25" s="123" t="s">
        <v>911</v>
      </c>
      <c r="C25" s="135">
        <v>389.9</v>
      </c>
      <c r="D25" s="136">
        <v>290</v>
      </c>
      <c r="E25" s="147">
        <v>290</v>
      </c>
      <c r="F25" s="135">
        <v>488.7</v>
      </c>
      <c r="G25" s="225">
        <f t="shared" si="1"/>
        <v>168.51724137931035</v>
      </c>
    </row>
    <row r="26" spans="1:7" ht="11.25" customHeight="1">
      <c r="A26" s="222" t="s">
        <v>920</v>
      </c>
      <c r="B26" s="123" t="s">
        <v>911</v>
      </c>
      <c r="C26" s="126">
        <v>1180.8</v>
      </c>
      <c r="D26" s="127">
        <v>1505</v>
      </c>
      <c r="E26" s="124">
        <v>1145.7</v>
      </c>
      <c r="F26" s="126">
        <v>1162.4</v>
      </c>
      <c r="G26" s="225">
        <f t="shared" si="1"/>
        <v>101.45762415990225</v>
      </c>
    </row>
    <row r="27" spans="1:7" ht="11.25" customHeight="1">
      <c r="A27" s="222" t="s">
        <v>921</v>
      </c>
      <c r="B27" s="123" t="s">
        <v>911</v>
      </c>
      <c r="C27" s="138">
        <v>233.8</v>
      </c>
      <c r="D27" s="139">
        <v>0</v>
      </c>
      <c r="E27" s="472">
        <v>0</v>
      </c>
      <c r="F27" s="138">
        <v>420.9</v>
      </c>
      <c r="G27" s="225" t="s">
        <v>1801</v>
      </c>
    </row>
    <row r="28" spans="1:7" ht="11.25" customHeight="1">
      <c r="A28" s="222" t="s">
        <v>901</v>
      </c>
      <c r="B28" s="123" t="s">
        <v>911</v>
      </c>
      <c r="C28" s="138">
        <v>0</v>
      </c>
      <c r="D28" s="139">
        <v>0</v>
      </c>
      <c r="E28" s="472">
        <v>359.3</v>
      </c>
      <c r="F28" s="138">
        <v>366</v>
      </c>
      <c r="G28" s="225">
        <f aca="true" t="shared" si="2" ref="G28:G33">(F28/E28)*100</f>
        <v>101.86473698858892</v>
      </c>
    </row>
    <row r="29" spans="1:7" ht="11.25" customHeight="1">
      <c r="A29" s="222" t="s">
        <v>922</v>
      </c>
      <c r="B29" s="123" t="s">
        <v>911</v>
      </c>
      <c r="C29" s="135">
        <v>12070.3</v>
      </c>
      <c r="D29" s="136">
        <v>11400</v>
      </c>
      <c r="E29" s="147">
        <v>11400</v>
      </c>
      <c r="F29" s="135">
        <v>10728.7</v>
      </c>
      <c r="G29" s="225">
        <f t="shared" si="2"/>
        <v>94.11140350877194</v>
      </c>
    </row>
    <row r="30" spans="1:7" ht="11.25" customHeight="1">
      <c r="A30" s="222" t="s">
        <v>923</v>
      </c>
      <c r="B30" s="123" t="s">
        <v>911</v>
      </c>
      <c r="C30" s="135">
        <v>3450.6</v>
      </c>
      <c r="D30" s="136">
        <v>2550</v>
      </c>
      <c r="E30" s="147">
        <v>2550</v>
      </c>
      <c r="F30" s="135">
        <v>3044.1</v>
      </c>
      <c r="G30" s="225">
        <f t="shared" si="2"/>
        <v>119.37647058823528</v>
      </c>
    </row>
    <row r="31" spans="1:7" ht="11.25" customHeight="1">
      <c r="A31" s="222" t="s">
        <v>924</v>
      </c>
      <c r="B31" s="123" t="s">
        <v>911</v>
      </c>
      <c r="C31" s="135">
        <v>3103.2</v>
      </c>
      <c r="D31" s="136">
        <v>4050</v>
      </c>
      <c r="E31" s="147">
        <v>5273</v>
      </c>
      <c r="F31" s="135">
        <v>8346.3</v>
      </c>
      <c r="G31" s="225">
        <f t="shared" si="2"/>
        <v>158.2837094633036</v>
      </c>
    </row>
    <row r="32" spans="1:7" ht="11.25" customHeight="1" thickBot="1">
      <c r="A32" s="222" t="s">
        <v>925</v>
      </c>
      <c r="B32" s="123" t="s">
        <v>911</v>
      </c>
      <c r="C32" s="126">
        <v>793.5</v>
      </c>
      <c r="D32" s="196">
        <v>625</v>
      </c>
      <c r="E32" s="244">
        <v>625</v>
      </c>
      <c r="F32" s="126">
        <v>628.2</v>
      </c>
      <c r="G32" s="230">
        <f t="shared" si="2"/>
        <v>100.512</v>
      </c>
    </row>
    <row r="33" spans="1:45" s="122" customFormat="1" ht="14.25" customHeight="1" thickBot="1">
      <c r="A33" s="227" t="s">
        <v>911</v>
      </c>
      <c r="B33" s="132"/>
      <c r="C33" s="142">
        <f>SUM(C11:C32)</f>
        <v>177337.19999999998</v>
      </c>
      <c r="D33" s="223">
        <f>SUM(D11:D32)</f>
        <v>128760</v>
      </c>
      <c r="E33" s="142">
        <f>SUM(E11:E32)</f>
        <v>249636.7</v>
      </c>
      <c r="F33" s="142">
        <f>SUM(F11:F32)</f>
        <v>338540.5</v>
      </c>
      <c r="G33" s="460">
        <f t="shared" si="2"/>
        <v>135.61327320862677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7" ht="11.25" customHeight="1">
      <c r="A34" s="221" t="s">
        <v>910</v>
      </c>
      <c r="B34" s="144" t="s">
        <v>1858</v>
      </c>
      <c r="C34" s="135">
        <v>86</v>
      </c>
      <c r="D34" s="145">
        <v>0</v>
      </c>
      <c r="E34" s="473">
        <v>0</v>
      </c>
      <c r="F34" s="135">
        <v>18.5</v>
      </c>
      <c r="G34" s="225" t="s">
        <v>1801</v>
      </c>
    </row>
    <row r="35" spans="1:45" s="1" customFormat="1" ht="11.25" customHeight="1">
      <c r="A35" s="228" t="s">
        <v>897</v>
      </c>
      <c r="B35" s="148" t="s">
        <v>926</v>
      </c>
      <c r="C35" s="147">
        <v>13679.8</v>
      </c>
      <c r="D35" s="136">
        <v>0</v>
      </c>
      <c r="E35" s="147">
        <v>9456</v>
      </c>
      <c r="F35" s="147">
        <v>14664.1</v>
      </c>
      <c r="G35" s="225">
        <f>(F35/E35)*100</f>
        <v>155.07719966159053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7" ht="11.25" customHeight="1">
      <c r="A36" s="222" t="s">
        <v>898</v>
      </c>
      <c r="B36" s="148" t="s">
        <v>926</v>
      </c>
      <c r="C36" s="126">
        <v>73</v>
      </c>
      <c r="D36" s="127">
        <v>5</v>
      </c>
      <c r="E36" s="124">
        <v>128</v>
      </c>
      <c r="F36" s="126">
        <v>233</v>
      </c>
      <c r="G36" s="225">
        <f>(F36/E36)*100</f>
        <v>182.03125</v>
      </c>
    </row>
    <row r="37" spans="1:7" ht="11.25" customHeight="1">
      <c r="A37" s="229" t="s">
        <v>918</v>
      </c>
      <c r="B37" s="148" t="s">
        <v>926</v>
      </c>
      <c r="C37" s="135">
        <v>114649.2</v>
      </c>
      <c r="D37" s="149">
        <v>48000</v>
      </c>
      <c r="E37" s="135">
        <v>57745</v>
      </c>
      <c r="F37" s="135">
        <v>76771.9</v>
      </c>
      <c r="G37" s="225">
        <f>(F37/E37)*100</f>
        <v>132.94986578924582</v>
      </c>
    </row>
    <row r="38" spans="1:7" ht="11.25" customHeight="1">
      <c r="A38" s="222" t="s">
        <v>919</v>
      </c>
      <c r="B38" s="148" t="s">
        <v>926</v>
      </c>
      <c r="C38" s="126">
        <v>5538.3</v>
      </c>
      <c r="D38" s="127">
        <v>0</v>
      </c>
      <c r="E38" s="124">
        <v>0</v>
      </c>
      <c r="F38" s="126">
        <v>0</v>
      </c>
      <c r="G38" s="501" t="s">
        <v>1801</v>
      </c>
    </row>
    <row r="39" spans="1:7" ht="11.25" customHeight="1" thickBot="1">
      <c r="A39" s="726" t="s">
        <v>923</v>
      </c>
      <c r="B39" s="144" t="s">
        <v>1858</v>
      </c>
      <c r="C39" s="711">
        <v>0</v>
      </c>
      <c r="D39" s="190">
        <v>0</v>
      </c>
      <c r="E39" s="245">
        <v>0</v>
      </c>
      <c r="F39" s="711">
        <v>50</v>
      </c>
      <c r="G39" s="230" t="s">
        <v>1801</v>
      </c>
    </row>
    <row r="40" spans="1:45" s="122" customFormat="1" ht="14.25" customHeight="1" thickBot="1">
      <c r="A40" s="231" t="s">
        <v>927</v>
      </c>
      <c r="B40" s="150"/>
      <c r="C40" s="151">
        <f>SUM(C34:C39)</f>
        <v>134026.3</v>
      </c>
      <c r="D40" s="152">
        <f>SUM(D34:D39)</f>
        <v>48005</v>
      </c>
      <c r="E40" s="153">
        <f>SUM(E34:E39)</f>
        <v>67329</v>
      </c>
      <c r="F40" s="151">
        <f>SUM(F34:F39)</f>
        <v>91737.5</v>
      </c>
      <c r="G40" s="460">
        <f aca="true" t="shared" si="3" ref="G40:G47">(F40/E40)*100</f>
        <v>136.25258061162353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122" customFormat="1" ht="14.25" customHeight="1" thickBot="1">
      <c r="A41" s="227" t="s">
        <v>928</v>
      </c>
      <c r="B41" s="132"/>
      <c r="C41" s="142">
        <f>SUM(C10+C33+C40)</f>
        <v>1200775</v>
      </c>
      <c r="D41" s="143">
        <f>SUM(D10+D33+D40)</f>
        <v>927910</v>
      </c>
      <c r="E41" s="142">
        <f>SUM(E10+E33+E40)</f>
        <v>1068110.7</v>
      </c>
      <c r="F41" s="142">
        <f>SUM(F10+F33+F40)</f>
        <v>1221931.1</v>
      </c>
      <c r="G41" s="461">
        <f t="shared" si="3"/>
        <v>114.40116647085364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" customFormat="1" ht="11.25" customHeight="1">
      <c r="A42" s="228" t="s">
        <v>897</v>
      </c>
      <c r="B42" s="123" t="s">
        <v>1434</v>
      </c>
      <c r="C42" s="500">
        <v>0</v>
      </c>
      <c r="D42" s="502">
        <v>0</v>
      </c>
      <c r="E42" s="500">
        <v>27249.6</v>
      </c>
      <c r="F42" s="500">
        <v>27707.4</v>
      </c>
      <c r="G42" s="225">
        <f t="shared" si="3"/>
        <v>101.68002466091247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7" ht="11.25" customHeight="1">
      <c r="A43" s="222" t="s">
        <v>897</v>
      </c>
      <c r="B43" s="123" t="s">
        <v>1439</v>
      </c>
      <c r="C43" s="135">
        <v>99425.22</v>
      </c>
      <c r="D43" s="149">
        <v>99425</v>
      </c>
      <c r="E43" s="135">
        <v>101854.1</v>
      </c>
      <c r="F43" s="135">
        <v>101854.1</v>
      </c>
      <c r="G43" s="225">
        <f t="shared" si="3"/>
        <v>100</v>
      </c>
    </row>
    <row r="44" spans="1:7" ht="11.25" customHeight="1">
      <c r="A44" s="222" t="s">
        <v>897</v>
      </c>
      <c r="B44" s="154" t="s">
        <v>929</v>
      </c>
      <c r="C44" s="126">
        <v>287366.3</v>
      </c>
      <c r="D44" s="128">
        <v>0</v>
      </c>
      <c r="E44" s="124">
        <v>304296.4</v>
      </c>
      <c r="F44" s="126">
        <v>304251.7</v>
      </c>
      <c r="G44" s="225">
        <f t="shared" si="3"/>
        <v>99.98531037501593</v>
      </c>
    </row>
    <row r="45" spans="1:7" ht="11.25" customHeight="1">
      <c r="A45" s="222" t="s">
        <v>897</v>
      </c>
      <c r="B45" s="123" t="s">
        <v>902</v>
      </c>
      <c r="C45" s="126">
        <v>0</v>
      </c>
      <c r="D45" s="128">
        <v>0</v>
      </c>
      <c r="E45" s="124">
        <v>61920.6</v>
      </c>
      <c r="F45" s="126">
        <v>61920.6</v>
      </c>
      <c r="G45" s="225">
        <f t="shared" si="3"/>
        <v>100</v>
      </c>
    </row>
    <row r="46" spans="1:7" ht="11.25" customHeight="1">
      <c r="A46" s="232" t="s">
        <v>930</v>
      </c>
      <c r="B46" s="123" t="s">
        <v>1440</v>
      </c>
      <c r="C46" s="135">
        <v>8677.5</v>
      </c>
      <c r="D46" s="155">
        <v>7000</v>
      </c>
      <c r="E46" s="147">
        <v>13259.7</v>
      </c>
      <c r="F46" s="135">
        <v>12858.6</v>
      </c>
      <c r="G46" s="225">
        <f t="shared" si="3"/>
        <v>96.97504468426888</v>
      </c>
    </row>
    <row r="47" spans="1:7" ht="11.25" customHeight="1">
      <c r="A47" s="222" t="s">
        <v>897</v>
      </c>
      <c r="B47" s="154" t="s">
        <v>1286</v>
      </c>
      <c r="C47" s="135">
        <v>0</v>
      </c>
      <c r="D47" s="155">
        <v>0</v>
      </c>
      <c r="E47" s="147">
        <v>95.8</v>
      </c>
      <c r="F47" s="135">
        <v>72.2</v>
      </c>
      <c r="G47" s="225">
        <f t="shared" si="3"/>
        <v>75.36534446764092</v>
      </c>
    </row>
    <row r="48" spans="1:7" ht="11.25" customHeight="1">
      <c r="A48" s="222" t="s">
        <v>897</v>
      </c>
      <c r="B48" s="2" t="s">
        <v>931</v>
      </c>
      <c r="C48" s="135">
        <v>17700</v>
      </c>
      <c r="D48" s="155">
        <v>5000</v>
      </c>
      <c r="E48" s="147">
        <v>0</v>
      </c>
      <c r="F48" s="135">
        <v>0</v>
      </c>
      <c r="G48" s="225" t="s">
        <v>1801</v>
      </c>
    </row>
    <row r="49" spans="1:7" ht="11.25" customHeight="1">
      <c r="A49" s="229" t="s">
        <v>897</v>
      </c>
      <c r="B49" s="148" t="s">
        <v>932</v>
      </c>
      <c r="C49" s="135">
        <v>48289.8</v>
      </c>
      <c r="D49" s="144">
        <v>0</v>
      </c>
      <c r="E49" s="135">
        <v>87275</v>
      </c>
      <c r="F49" s="135">
        <v>87842.9</v>
      </c>
      <c r="G49" s="501">
        <f>(F49/E49)*100</f>
        <v>100.6507018046405</v>
      </c>
    </row>
    <row r="50" spans="1:7" ht="11.25" customHeight="1" thickBot="1">
      <c r="A50" s="222" t="s">
        <v>897</v>
      </c>
      <c r="B50" s="154" t="s">
        <v>1438</v>
      </c>
      <c r="C50" s="500">
        <v>0</v>
      </c>
      <c r="D50" s="195">
        <v>0</v>
      </c>
      <c r="E50" s="500">
        <v>60.2</v>
      </c>
      <c r="F50" s="500">
        <v>60.2</v>
      </c>
      <c r="G50" s="230">
        <f>(F50/E50)*100</f>
        <v>100</v>
      </c>
    </row>
    <row r="51" spans="1:45" s="122" customFormat="1" ht="14.25" customHeight="1" thickBot="1">
      <c r="A51" s="227" t="s">
        <v>933</v>
      </c>
      <c r="B51" s="132"/>
      <c r="C51" s="142">
        <f>SUM(C42:C50)</f>
        <v>461458.82</v>
      </c>
      <c r="D51" s="504">
        <f>SUM(D42:D50)</f>
        <v>111425</v>
      </c>
      <c r="E51" s="142">
        <f>SUM(E42:E50)</f>
        <v>596011.3999999999</v>
      </c>
      <c r="F51" s="142">
        <f>SUM(F42:F50)</f>
        <v>596567.7</v>
      </c>
      <c r="G51" s="460">
        <f>(F51/E51)*100</f>
        <v>100.09333714086677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158" customFormat="1" ht="16.5" customHeight="1" thickBot="1">
      <c r="A52" s="233" t="s">
        <v>934</v>
      </c>
      <c r="B52" s="234"/>
      <c r="C52" s="235">
        <f>SUM(C41+C51)</f>
        <v>1662233.82</v>
      </c>
      <c r="D52" s="236">
        <f>SUM(D41+D51)</f>
        <v>1039335</v>
      </c>
      <c r="E52" s="235">
        <f>SUM(E41+E51)</f>
        <v>1664122.0999999999</v>
      </c>
      <c r="F52" s="235">
        <f>SUM(F41+F51)</f>
        <v>1818498.8</v>
      </c>
      <c r="G52" s="462">
        <f>(F52/E52)*100</f>
        <v>109.27676520851446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4:7" ht="6.75" customHeight="1" thickTop="1">
      <c r="D53" s="159"/>
      <c r="E53" s="159"/>
      <c r="F53" s="160"/>
      <c r="G53" s="446"/>
    </row>
    <row r="54" spans="1:7" ht="15.75" customHeight="1">
      <c r="A54" s="763" t="s">
        <v>935</v>
      </c>
      <c r="B54" s="763"/>
      <c r="C54" s="763"/>
      <c r="D54" s="763"/>
      <c r="E54" s="763"/>
      <c r="F54" s="763"/>
      <c r="G54" s="763"/>
    </row>
    <row r="55" spans="4:7" ht="7.5" customHeight="1" thickBot="1">
      <c r="D55" s="159"/>
      <c r="E55" s="159"/>
      <c r="F55" s="160"/>
      <c r="G55" s="446"/>
    </row>
    <row r="56" spans="1:7" ht="11.25" customHeight="1" thickTop="1">
      <c r="A56" s="753" t="s">
        <v>1561</v>
      </c>
      <c r="B56" s="756" t="s">
        <v>1562</v>
      </c>
      <c r="C56" s="759" t="s">
        <v>2</v>
      </c>
      <c r="D56" s="759"/>
      <c r="E56" s="759"/>
      <c r="F56" s="759"/>
      <c r="G56" s="760"/>
    </row>
    <row r="57" spans="1:7" ht="47.25" customHeight="1">
      <c r="A57" s="754"/>
      <c r="B57" s="757"/>
      <c r="C57" s="120" t="s">
        <v>215</v>
      </c>
      <c r="D57" s="118" t="s">
        <v>1763</v>
      </c>
      <c r="E57" s="119" t="s">
        <v>1764</v>
      </c>
      <c r="F57" s="120" t="s">
        <v>216</v>
      </c>
      <c r="G57" s="761" t="s">
        <v>1766</v>
      </c>
    </row>
    <row r="58" spans="1:7" ht="13.5" customHeight="1" thickBot="1">
      <c r="A58" s="755"/>
      <c r="B58" s="758"/>
      <c r="C58" s="441" t="s">
        <v>894</v>
      </c>
      <c r="D58" s="442" t="s">
        <v>894</v>
      </c>
      <c r="E58" s="443" t="s">
        <v>894</v>
      </c>
      <c r="F58" s="441" t="s">
        <v>894</v>
      </c>
      <c r="G58" s="762"/>
    </row>
    <row r="59" spans="1:7" ht="12" customHeight="1" thickTop="1">
      <c r="A59" s="222" t="s">
        <v>897</v>
      </c>
      <c r="B59" s="155" t="s">
        <v>936</v>
      </c>
      <c r="C59" s="161">
        <v>191633.6</v>
      </c>
      <c r="D59" s="444">
        <v>40960</v>
      </c>
      <c r="E59" s="474">
        <v>40960</v>
      </c>
      <c r="F59" s="161">
        <v>14751.6</v>
      </c>
      <c r="G59" s="225">
        <f>(F59/E59)*100</f>
        <v>36.0146484375</v>
      </c>
    </row>
    <row r="60" spans="1:7" ht="24" customHeight="1">
      <c r="A60" s="222" t="s">
        <v>897</v>
      </c>
      <c r="B60" s="162" t="s">
        <v>937</v>
      </c>
      <c r="C60" s="147">
        <v>-42393.5</v>
      </c>
      <c r="D60" s="136">
        <v>-38562</v>
      </c>
      <c r="E60" s="147">
        <v>-38562</v>
      </c>
      <c r="F60" s="147">
        <v>-13034.9</v>
      </c>
      <c r="G60" s="225">
        <f>(F60/E60)*100</f>
        <v>33.80244800580883</v>
      </c>
    </row>
    <row r="61" spans="1:7" ht="24" customHeight="1">
      <c r="A61" s="222" t="s">
        <v>897</v>
      </c>
      <c r="B61" s="163" t="s">
        <v>1345</v>
      </c>
      <c r="C61" s="135">
        <v>-60502.3</v>
      </c>
      <c r="D61" s="149">
        <v>300674</v>
      </c>
      <c r="E61" s="135">
        <v>544177</v>
      </c>
      <c r="F61" s="135">
        <v>174841</v>
      </c>
      <c r="G61" s="225">
        <f>(F61/E61)*100</f>
        <v>32.129435826946015</v>
      </c>
    </row>
    <row r="62" spans="1:7" ht="24" customHeight="1" thickBot="1">
      <c r="A62" s="222" t="s">
        <v>897</v>
      </c>
      <c r="B62" s="164" t="s">
        <v>938</v>
      </c>
      <c r="C62" s="147">
        <v>265287</v>
      </c>
      <c r="D62" s="155">
        <v>0</v>
      </c>
      <c r="E62" s="147">
        <v>0</v>
      </c>
      <c r="F62" s="147">
        <v>-15399.7</v>
      </c>
      <c r="G62" s="230" t="s">
        <v>1801</v>
      </c>
    </row>
    <row r="63" spans="1:45" s="169" customFormat="1" ht="18.75" customHeight="1" thickBot="1">
      <c r="A63" s="237" t="s">
        <v>939</v>
      </c>
      <c r="B63" s="166"/>
      <c r="C63" s="167">
        <f>SUM(C59:C62)</f>
        <v>354024.8</v>
      </c>
      <c r="D63" s="168">
        <f>SUM(D59:D61)</f>
        <v>303072</v>
      </c>
      <c r="E63" s="167">
        <f>SUM(E59:E62)</f>
        <v>546575</v>
      </c>
      <c r="F63" s="167">
        <f>SUM(F59:F62)</f>
        <v>161158</v>
      </c>
      <c r="G63" s="463">
        <f>(F63/E63)*100</f>
        <v>29.48506609339981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37" customFormat="1" ht="18.75" customHeight="1" thickBot="1">
      <c r="A64" s="238" t="s">
        <v>940</v>
      </c>
      <c r="B64" s="239"/>
      <c r="C64" s="710" t="s">
        <v>1801</v>
      </c>
      <c r="D64" s="240">
        <f>SUM(D52:D61)</f>
        <v>1342407</v>
      </c>
      <c r="E64" s="241">
        <f>SUM(E52:E61)</f>
        <v>2210697.0999999996</v>
      </c>
      <c r="F64" s="241">
        <f>SUM(F52:F62)</f>
        <v>1979656.8000000003</v>
      </c>
      <c r="G64" s="464" t="s">
        <v>1801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171" customFormat="1" ht="15" customHeight="1" thickTop="1">
      <c r="A65"/>
      <c r="B65"/>
      <c r="C65" s="170"/>
      <c r="D65" s="170"/>
      <c r="E65" s="170"/>
      <c r="F65" s="5"/>
      <c r="G65" s="10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7" ht="12.75">
      <c r="A66"/>
      <c r="B66"/>
      <c r="C66"/>
      <c r="D66"/>
      <c r="E66"/>
      <c r="F66" s="5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6" ht="12.75">
      <c r="A77"/>
      <c r="B77"/>
      <c r="C77"/>
      <c r="D77"/>
      <c r="E77"/>
      <c r="F77" s="5"/>
    </row>
    <row r="78" spans="1:6" ht="12.75">
      <c r="A78"/>
      <c r="B78"/>
      <c r="C78"/>
      <c r="D78"/>
      <c r="E78"/>
      <c r="F78" s="5"/>
    </row>
    <row r="79" spans="1:6" ht="12.75">
      <c r="A79"/>
      <c r="B79"/>
      <c r="C79"/>
      <c r="D79"/>
      <c r="E79"/>
      <c r="F79" s="5"/>
    </row>
    <row r="80" spans="1:6" ht="12.75">
      <c r="A80"/>
      <c r="B80"/>
      <c r="C80"/>
      <c r="D80"/>
      <c r="E80"/>
      <c r="F80" s="5"/>
    </row>
    <row r="81" spans="1:6" ht="12.75">
      <c r="A81"/>
      <c r="B81"/>
      <c r="C81"/>
      <c r="D81"/>
      <c r="E81"/>
      <c r="F81" s="5"/>
    </row>
    <row r="82" spans="1:6" ht="12.75">
      <c r="A82"/>
      <c r="B82"/>
      <c r="C82"/>
      <c r="D82"/>
      <c r="E82"/>
      <c r="F82" s="5"/>
    </row>
    <row r="83" spans="1:6" ht="12.75">
      <c r="A83"/>
      <c r="B83"/>
      <c r="C83"/>
      <c r="D83"/>
      <c r="E83"/>
      <c r="F83" s="5"/>
    </row>
    <row r="84" spans="1:6" ht="12.75">
      <c r="A84"/>
      <c r="B84"/>
      <c r="C84"/>
      <c r="D84"/>
      <c r="E84"/>
      <c r="F84" s="5"/>
    </row>
    <row r="85" spans="1:6" ht="12.75">
      <c r="A85"/>
      <c r="B85"/>
      <c r="C85"/>
      <c r="D85"/>
      <c r="E85"/>
      <c r="F85" s="5"/>
    </row>
    <row r="86" spans="1:6" ht="12.75">
      <c r="A86"/>
      <c r="B86"/>
      <c r="C86"/>
      <c r="D86"/>
      <c r="E86"/>
      <c r="F86" s="5"/>
    </row>
    <row r="87" spans="1:6" ht="12.75">
      <c r="A87"/>
      <c r="B87"/>
      <c r="C87"/>
      <c r="D87"/>
      <c r="E87"/>
      <c r="F87" s="5"/>
    </row>
    <row r="88" spans="1:6" ht="12.75">
      <c r="A88"/>
      <c r="B88"/>
      <c r="C88"/>
      <c r="D88"/>
      <c r="E88"/>
      <c r="F88" s="5"/>
    </row>
    <row r="89" spans="1:6" ht="12.75">
      <c r="A89"/>
      <c r="B89"/>
      <c r="C89"/>
      <c r="D89"/>
      <c r="E89"/>
      <c r="F89" s="5"/>
    </row>
    <row r="90" spans="1:6" ht="12.75">
      <c r="A90"/>
      <c r="B90"/>
      <c r="C90"/>
      <c r="D90"/>
      <c r="E90"/>
      <c r="F90" s="5"/>
    </row>
    <row r="91" spans="1:6" ht="12.75">
      <c r="A91"/>
      <c r="B91"/>
      <c r="C91"/>
      <c r="D91"/>
      <c r="E91"/>
      <c r="F91" s="5"/>
    </row>
    <row r="92" spans="1:6" ht="12.75">
      <c r="A92"/>
      <c r="B92"/>
      <c r="C92"/>
      <c r="D92"/>
      <c r="E92"/>
      <c r="F92" s="5"/>
    </row>
    <row r="93" spans="1:6" ht="12.75">
      <c r="A93"/>
      <c r="B93"/>
      <c r="C93"/>
      <c r="D93"/>
      <c r="E93"/>
      <c r="F93" s="5"/>
    </row>
    <row r="94" spans="1:6" ht="12.75">
      <c r="A94"/>
      <c r="B94"/>
      <c r="C94"/>
      <c r="D94"/>
      <c r="E94"/>
      <c r="F94" s="5"/>
    </row>
    <row r="95" spans="1:6" ht="12.75">
      <c r="A95"/>
      <c r="B95"/>
      <c r="C95"/>
      <c r="D95"/>
      <c r="E95"/>
      <c r="F95" s="5"/>
    </row>
    <row r="96" spans="1:6" ht="12.75">
      <c r="A96"/>
      <c r="B96"/>
      <c r="C96"/>
      <c r="D96"/>
      <c r="E96"/>
      <c r="F96" s="5"/>
    </row>
    <row r="97" spans="1:6" ht="12.75">
      <c r="A97"/>
      <c r="B97"/>
      <c r="C97"/>
      <c r="D97"/>
      <c r="E97"/>
      <c r="F97" s="5"/>
    </row>
    <row r="98" spans="1:6" ht="12.75">
      <c r="A98"/>
      <c r="B98"/>
      <c r="C98"/>
      <c r="D98"/>
      <c r="E98"/>
      <c r="F98" s="5"/>
    </row>
    <row r="99" spans="1:6" ht="12.75">
      <c r="A99"/>
      <c r="B99"/>
      <c r="C99"/>
      <c r="D99"/>
      <c r="E99"/>
      <c r="F99" s="5"/>
    </row>
    <row r="100" spans="1:6" ht="12.75">
      <c r="A100"/>
      <c r="B100"/>
      <c r="C100"/>
      <c r="D100"/>
      <c r="E100"/>
      <c r="F100" s="5"/>
    </row>
    <row r="101" spans="1:6" ht="12.75">
      <c r="A101"/>
      <c r="B101"/>
      <c r="C101"/>
      <c r="D101"/>
      <c r="E101"/>
      <c r="F101" s="5"/>
    </row>
    <row r="102" spans="1:6" ht="12.75">
      <c r="A102"/>
      <c r="B102"/>
      <c r="C102"/>
      <c r="D102"/>
      <c r="E102"/>
      <c r="F102" s="5"/>
    </row>
    <row r="103" spans="1:6" ht="12.75">
      <c r="A103"/>
      <c r="B103"/>
      <c r="C103"/>
      <c r="D103"/>
      <c r="E103"/>
      <c r="F103" s="5"/>
    </row>
    <row r="104" spans="1:6" ht="12.75">
      <c r="A104"/>
      <c r="B104"/>
      <c r="C104"/>
      <c r="D104"/>
      <c r="E104"/>
      <c r="F104" s="5"/>
    </row>
    <row r="105" spans="1:6" ht="12.75">
      <c r="A105"/>
      <c r="B105"/>
      <c r="C105"/>
      <c r="D105"/>
      <c r="E105"/>
      <c r="F105" s="5"/>
    </row>
    <row r="106" spans="1:6" ht="12.75">
      <c r="A106"/>
      <c r="B106"/>
      <c r="C106"/>
      <c r="D106"/>
      <c r="E106"/>
      <c r="F106" s="5"/>
    </row>
    <row r="107" spans="1:6" ht="12.75">
      <c r="A107"/>
      <c r="B107"/>
      <c r="C107"/>
      <c r="D107"/>
      <c r="E107"/>
      <c r="F107" s="5"/>
    </row>
    <row r="108" spans="1:6" ht="12.75">
      <c r="A108"/>
      <c r="B108"/>
      <c r="C108"/>
      <c r="D108"/>
      <c r="E108"/>
      <c r="F108" s="5"/>
    </row>
    <row r="109" spans="1:6" ht="12.75">
      <c r="A109"/>
      <c r="B109"/>
      <c r="C109"/>
      <c r="D109"/>
      <c r="E109"/>
      <c r="F109" s="5"/>
    </row>
    <row r="110" spans="1:6" ht="12.75">
      <c r="A110"/>
      <c r="B110"/>
      <c r="C110"/>
      <c r="D110"/>
      <c r="E110"/>
      <c r="F110" s="5"/>
    </row>
    <row r="111" spans="1:6" ht="12.75">
      <c r="A111"/>
      <c r="B111"/>
      <c r="C111"/>
      <c r="D111"/>
      <c r="E111"/>
      <c r="F111" s="5"/>
    </row>
    <row r="112" spans="1:6" ht="12.75">
      <c r="A112"/>
      <c r="B112"/>
      <c r="C112"/>
      <c r="D112"/>
      <c r="E112"/>
      <c r="F112" s="5"/>
    </row>
    <row r="113" spans="1:6" ht="12.75">
      <c r="A113"/>
      <c r="B113"/>
      <c r="C113"/>
      <c r="D113"/>
      <c r="E113"/>
      <c r="F113" s="5"/>
    </row>
    <row r="114" spans="1:6" ht="12.75">
      <c r="A114"/>
      <c r="B114"/>
      <c r="C114"/>
      <c r="D114"/>
      <c r="E114"/>
      <c r="F114" s="5"/>
    </row>
    <row r="115" spans="1:6" ht="12.75">
      <c r="A115"/>
      <c r="B115"/>
      <c r="C115"/>
      <c r="D115"/>
      <c r="E115"/>
      <c r="F115" s="5"/>
    </row>
    <row r="116" spans="1:6" ht="12.75">
      <c r="A116"/>
      <c r="B116"/>
      <c r="C116"/>
      <c r="D116"/>
      <c r="E116"/>
      <c r="F116" s="5"/>
    </row>
    <row r="117" spans="1:6" ht="12.75">
      <c r="A117"/>
      <c r="B117"/>
      <c r="C117"/>
      <c r="D117"/>
      <c r="E117"/>
      <c r="F117" s="5"/>
    </row>
    <row r="118" spans="1:6" ht="12.75">
      <c r="A118"/>
      <c r="B118"/>
      <c r="C118"/>
      <c r="D118"/>
      <c r="E118"/>
      <c r="F118" s="5"/>
    </row>
    <row r="1705" ht="18.75" customHeight="1"/>
  </sheetData>
  <mergeCells count="9">
    <mergeCell ref="A54:G54"/>
    <mergeCell ref="G57:G58"/>
    <mergeCell ref="A56:A58"/>
    <mergeCell ref="B56:B58"/>
    <mergeCell ref="C56:G56"/>
    <mergeCell ref="A1:A3"/>
    <mergeCell ref="B1:B3"/>
    <mergeCell ref="C1:G1"/>
    <mergeCell ref="G2:G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 CE,tučné"&amp;12PŘEHLED HOSPODAŘENÍ ZA  ROK &amp;U 2002&amp;U  -  P Ř Í J M Y</oddHeader>
    <oddFooter xml:space="preserve">&amp;C&amp;P&amp;RSumář příjmů </oddFoot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2"/>
  <sheetViews>
    <sheetView workbookViewId="0" topLeftCell="A1">
      <selection activeCell="E52" sqref="E52"/>
      <selection activeCell="A1" sqref="A1"/>
    </sheetView>
  </sheetViews>
  <sheetFormatPr defaultColWidth="9.00390625" defaultRowHeight="12.75"/>
  <cols>
    <col min="1" max="1" width="9.125" style="30" customWidth="1"/>
    <col min="2" max="2" width="46.00390625" style="1" customWidth="1"/>
    <col min="3" max="3" width="10.00390625" style="0" customWidth="1"/>
    <col min="4" max="4" width="10.75390625" style="6" customWidth="1"/>
    <col min="5" max="5" width="11.00390625" style="6" customWidth="1"/>
    <col min="23" max="16384" width="9.125" style="1" customWidth="1"/>
  </cols>
  <sheetData>
    <row r="1" spans="1:5" ht="12.75" customHeight="1" thickTop="1">
      <c r="A1" s="862" t="s">
        <v>1403</v>
      </c>
      <c r="B1" s="844" t="s">
        <v>1448</v>
      </c>
      <c r="C1" s="865" t="s">
        <v>956</v>
      </c>
      <c r="D1" s="866"/>
      <c r="E1" s="867"/>
    </row>
    <row r="2" spans="1:22" s="186" customFormat="1" ht="43.5" customHeight="1">
      <c r="A2" s="863"/>
      <c r="B2" s="857"/>
      <c r="C2" s="339" t="s">
        <v>1763</v>
      </c>
      <c r="D2" s="340" t="s">
        <v>1764</v>
      </c>
      <c r="E2" s="409" t="s">
        <v>216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5" ht="12" customHeight="1">
      <c r="A3" s="864"/>
      <c r="B3" s="845"/>
      <c r="C3" s="331" t="s">
        <v>1380</v>
      </c>
      <c r="D3" s="332" t="s">
        <v>1380</v>
      </c>
      <c r="E3" s="410" t="s">
        <v>1380</v>
      </c>
    </row>
    <row r="4" spans="1:22" s="341" customFormat="1" ht="11.25" customHeight="1">
      <c r="A4" s="380">
        <v>5111</v>
      </c>
      <c r="B4" s="313" t="s">
        <v>1879</v>
      </c>
      <c r="C4" s="144">
        <v>87302</v>
      </c>
      <c r="D4" s="137">
        <v>96515</v>
      </c>
      <c r="E4" s="419">
        <v>94465.8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5" ht="11.25" customHeight="1">
      <c r="A5" s="399">
        <v>5112</v>
      </c>
      <c r="B5" s="163" t="s">
        <v>1880</v>
      </c>
      <c r="C5" s="144">
        <v>5795</v>
      </c>
      <c r="D5" s="146">
        <v>9060.3</v>
      </c>
      <c r="E5" s="413">
        <v>8464.3</v>
      </c>
    </row>
    <row r="6" spans="1:5" ht="22.5">
      <c r="A6" s="399">
        <v>5116</v>
      </c>
      <c r="B6" s="163" t="s">
        <v>1404</v>
      </c>
      <c r="C6" s="144">
        <v>50</v>
      </c>
      <c r="D6" s="146">
        <v>50</v>
      </c>
      <c r="E6" s="413">
        <v>34.7</v>
      </c>
    </row>
    <row r="7" spans="1:5" ht="11.25" customHeight="1">
      <c r="A7" s="399">
        <v>5119</v>
      </c>
      <c r="B7" s="163" t="s">
        <v>1405</v>
      </c>
      <c r="C7" s="144">
        <v>130</v>
      </c>
      <c r="D7" s="146">
        <v>2461.4</v>
      </c>
      <c r="E7" s="413">
        <v>2276.2</v>
      </c>
    </row>
    <row r="8" spans="1:5" ht="23.25" customHeight="1">
      <c r="A8" s="399">
        <v>5121</v>
      </c>
      <c r="B8" s="163" t="s">
        <v>1406</v>
      </c>
      <c r="C8" s="144">
        <v>23614</v>
      </c>
      <c r="D8" s="146">
        <v>26086</v>
      </c>
      <c r="E8" s="413">
        <v>25576</v>
      </c>
    </row>
    <row r="9" spans="1:5" ht="11.25" customHeight="1">
      <c r="A9" s="399">
        <v>5122</v>
      </c>
      <c r="B9" s="163" t="s">
        <v>115</v>
      </c>
      <c r="C9" s="144">
        <v>8179</v>
      </c>
      <c r="D9" s="146">
        <v>9030.6</v>
      </c>
      <c r="E9" s="413">
        <v>8684.1</v>
      </c>
    </row>
    <row r="10" spans="1:5" ht="11.25" customHeight="1">
      <c r="A10" s="399">
        <v>5128</v>
      </c>
      <c r="B10" s="163" t="s">
        <v>1407</v>
      </c>
      <c r="C10" s="144">
        <v>277</v>
      </c>
      <c r="D10" s="146">
        <v>424.7</v>
      </c>
      <c r="E10" s="413">
        <v>398.7</v>
      </c>
    </row>
    <row r="11" spans="1:5" ht="11.25" customHeight="1">
      <c r="A11" s="399">
        <v>5129</v>
      </c>
      <c r="B11" s="163" t="s">
        <v>1408</v>
      </c>
      <c r="C11" s="144">
        <v>45</v>
      </c>
      <c r="D11" s="146">
        <v>763.3</v>
      </c>
      <c r="E11" s="413">
        <v>643.6</v>
      </c>
    </row>
    <row r="12" spans="1:5" ht="11.25" customHeight="1">
      <c r="A12" s="399">
        <v>5132</v>
      </c>
      <c r="B12" s="163" t="s">
        <v>75</v>
      </c>
      <c r="C12" s="144">
        <v>100</v>
      </c>
      <c r="D12" s="146">
        <v>150</v>
      </c>
      <c r="E12" s="413">
        <v>218.8</v>
      </c>
    </row>
    <row r="13" spans="1:5" ht="11.25" customHeight="1">
      <c r="A13" s="399">
        <v>5134</v>
      </c>
      <c r="B13" s="163" t="s">
        <v>60</v>
      </c>
      <c r="C13" s="144">
        <v>1297</v>
      </c>
      <c r="D13" s="146">
        <v>1307.5</v>
      </c>
      <c r="E13" s="413">
        <v>1098.4</v>
      </c>
    </row>
    <row r="14" spans="1:22" s="121" customFormat="1" ht="11.25" customHeight="1">
      <c r="A14" s="399">
        <v>5136</v>
      </c>
      <c r="B14" s="163" t="s">
        <v>61</v>
      </c>
      <c r="C14" s="144">
        <v>1287</v>
      </c>
      <c r="D14" s="146">
        <v>1873.5</v>
      </c>
      <c r="E14" s="413">
        <v>1849.3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21" customFormat="1" ht="11.25" customHeight="1">
      <c r="A15" s="399">
        <v>5137</v>
      </c>
      <c r="B15" s="163" t="s">
        <v>1409</v>
      </c>
      <c r="C15" s="144">
        <v>3895</v>
      </c>
      <c r="D15" s="146">
        <v>9144.5</v>
      </c>
      <c r="E15" s="413">
        <v>8370.1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21" customFormat="1" ht="11.25" customHeight="1">
      <c r="A16" s="399">
        <v>5138</v>
      </c>
      <c r="B16" s="163" t="s">
        <v>1280</v>
      </c>
      <c r="C16" s="144">
        <v>350</v>
      </c>
      <c r="D16" s="146">
        <v>229</v>
      </c>
      <c r="E16" s="413">
        <v>198.7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21" customFormat="1" ht="11.25" customHeight="1">
      <c r="A17" s="399">
        <v>5139</v>
      </c>
      <c r="B17" s="163" t="s">
        <v>1936</v>
      </c>
      <c r="C17" s="144">
        <v>5725</v>
      </c>
      <c r="D17" s="146">
        <v>11341.9</v>
      </c>
      <c r="E17" s="413">
        <v>9278.8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21" customFormat="1" ht="11.25" customHeight="1">
      <c r="A18" s="399">
        <v>5141</v>
      </c>
      <c r="B18" s="163" t="s">
        <v>1410</v>
      </c>
      <c r="C18" s="144">
        <v>23198</v>
      </c>
      <c r="D18" s="146">
        <v>23198</v>
      </c>
      <c r="E18" s="413">
        <v>19598.1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21" customFormat="1" ht="11.25" customHeight="1">
      <c r="A19" s="399">
        <v>5142</v>
      </c>
      <c r="B19" s="163" t="s">
        <v>1755</v>
      </c>
      <c r="C19" s="144">
        <v>1</v>
      </c>
      <c r="D19" s="146">
        <v>11</v>
      </c>
      <c r="E19" s="413">
        <v>7.3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21" customFormat="1" ht="11.25" customHeight="1">
      <c r="A20" s="399">
        <v>5149</v>
      </c>
      <c r="B20" s="163" t="s">
        <v>1356</v>
      </c>
      <c r="C20" s="144">
        <v>100</v>
      </c>
      <c r="D20" s="146">
        <v>200</v>
      </c>
      <c r="E20" s="413">
        <v>10489.4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21" customFormat="1" ht="11.25" customHeight="1">
      <c r="A21" s="399">
        <v>5151</v>
      </c>
      <c r="B21" s="163" t="s">
        <v>1891</v>
      </c>
      <c r="C21" s="144">
        <v>4329</v>
      </c>
      <c r="D21" s="146">
        <v>2438.9</v>
      </c>
      <c r="E21" s="413">
        <v>2252.5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21" customFormat="1" ht="11.25" customHeight="1">
      <c r="A22" s="399">
        <v>5152</v>
      </c>
      <c r="B22" s="2" t="s">
        <v>760</v>
      </c>
      <c r="C22" s="144">
        <v>7985</v>
      </c>
      <c r="D22" s="146">
        <v>7656</v>
      </c>
      <c r="E22" s="413">
        <v>7364.2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121" customFormat="1" ht="11.25" customHeight="1">
      <c r="A23" s="399">
        <v>5153</v>
      </c>
      <c r="B23" s="163" t="s">
        <v>52</v>
      </c>
      <c r="C23" s="144">
        <v>221</v>
      </c>
      <c r="D23" s="146">
        <v>244</v>
      </c>
      <c r="E23" s="413">
        <v>240.8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21" customFormat="1" ht="11.25" customHeight="1">
      <c r="A24" s="399">
        <v>5154</v>
      </c>
      <c r="B24" s="163" t="s">
        <v>1894</v>
      </c>
      <c r="C24" s="144">
        <v>9653</v>
      </c>
      <c r="D24" s="146">
        <v>8447.4</v>
      </c>
      <c r="E24" s="413">
        <v>7859.7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21" customFormat="1" ht="11.25" customHeight="1">
      <c r="A25" s="399">
        <v>5156</v>
      </c>
      <c r="B25" s="163" t="s">
        <v>1896</v>
      </c>
      <c r="C25" s="144">
        <v>1980</v>
      </c>
      <c r="D25" s="146">
        <v>1723.1</v>
      </c>
      <c r="E25" s="413">
        <v>1400.1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21" customFormat="1" ht="11.25" customHeight="1">
      <c r="A26" s="399">
        <v>5161</v>
      </c>
      <c r="B26" s="163" t="s">
        <v>93</v>
      </c>
      <c r="C26" s="144">
        <v>3515</v>
      </c>
      <c r="D26" s="146">
        <v>5296.7</v>
      </c>
      <c r="E26" s="413">
        <v>5280.5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21" customFormat="1" ht="11.25" customHeight="1">
      <c r="A27" s="399">
        <v>5162</v>
      </c>
      <c r="B27" s="163" t="s">
        <v>1900</v>
      </c>
      <c r="C27" s="144">
        <v>3698</v>
      </c>
      <c r="D27" s="146">
        <v>3559.2</v>
      </c>
      <c r="E27" s="413">
        <v>3408.1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121" customFormat="1" ht="11.25" customHeight="1">
      <c r="A28" s="399">
        <v>5163</v>
      </c>
      <c r="B28" s="163" t="s">
        <v>1901</v>
      </c>
      <c r="C28" s="144">
        <v>2585</v>
      </c>
      <c r="D28" s="146">
        <v>2683.7</v>
      </c>
      <c r="E28" s="413">
        <v>2645.7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121" customFormat="1" ht="11.25" customHeight="1">
      <c r="A29" s="399">
        <v>5164</v>
      </c>
      <c r="B29" s="163" t="s">
        <v>1903</v>
      </c>
      <c r="C29" s="144">
        <v>2106</v>
      </c>
      <c r="D29" s="146">
        <v>5259</v>
      </c>
      <c r="E29" s="413">
        <v>5222.2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21" customFormat="1" ht="11.25" customHeight="1">
      <c r="A30" s="399">
        <v>5166</v>
      </c>
      <c r="B30" s="288" t="s">
        <v>1924</v>
      </c>
      <c r="C30" s="144">
        <v>13771</v>
      </c>
      <c r="D30" s="146">
        <v>12069.1</v>
      </c>
      <c r="E30" s="420">
        <v>8473.7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21" customFormat="1" ht="11.25" customHeight="1">
      <c r="A31" s="399">
        <v>5167</v>
      </c>
      <c r="B31" s="288" t="s">
        <v>53</v>
      </c>
      <c r="C31" s="144">
        <v>903</v>
      </c>
      <c r="D31" s="146">
        <v>850.3</v>
      </c>
      <c r="E31" s="420">
        <v>535.6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21" customFormat="1" ht="11.25" customHeight="1">
      <c r="A32" s="399">
        <v>5168</v>
      </c>
      <c r="B32" s="288" t="s">
        <v>1411</v>
      </c>
      <c r="C32" s="144">
        <v>10306</v>
      </c>
      <c r="D32" s="146">
        <v>8946</v>
      </c>
      <c r="E32" s="420">
        <v>8474.9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21" customFormat="1" ht="11.25" customHeight="1">
      <c r="A33" s="399">
        <v>5169</v>
      </c>
      <c r="B33" s="288" t="s">
        <v>54</v>
      </c>
      <c r="C33" s="144">
        <v>121910</v>
      </c>
      <c r="D33" s="146">
        <v>166913.2</v>
      </c>
      <c r="E33" s="420">
        <v>147445.6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21" customFormat="1" ht="11.25" customHeight="1">
      <c r="A34" s="399">
        <v>5171</v>
      </c>
      <c r="B34" s="288" t="s">
        <v>662</v>
      </c>
      <c r="C34" s="144">
        <v>29975</v>
      </c>
      <c r="D34" s="146">
        <v>114107.4</v>
      </c>
      <c r="E34" s="420">
        <v>162531.9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21" customFormat="1" ht="11.25" customHeight="1">
      <c r="A35" s="399">
        <v>5172</v>
      </c>
      <c r="B35" s="288" t="s">
        <v>1609</v>
      </c>
      <c r="C35" s="144">
        <v>950</v>
      </c>
      <c r="D35" s="146">
        <v>582</v>
      </c>
      <c r="E35" s="420">
        <v>559.7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21" customFormat="1" ht="11.25" customHeight="1">
      <c r="A36" s="399">
        <v>5173</v>
      </c>
      <c r="B36" s="288" t="s">
        <v>1412</v>
      </c>
      <c r="C36" s="144">
        <v>822</v>
      </c>
      <c r="D36" s="146">
        <v>1037.1</v>
      </c>
      <c r="E36" s="420">
        <v>865.3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21" customFormat="1" ht="11.25" customHeight="1">
      <c r="A37" s="399">
        <v>5174</v>
      </c>
      <c r="B37" s="288" t="s">
        <v>43</v>
      </c>
      <c r="C37" s="144">
        <v>60</v>
      </c>
      <c r="D37" s="146">
        <v>65</v>
      </c>
      <c r="E37" s="420">
        <v>54.7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21" customFormat="1" ht="11.25" customHeight="1">
      <c r="A38" s="399">
        <v>5175</v>
      </c>
      <c r="B38" s="288" t="s">
        <v>1934</v>
      </c>
      <c r="C38" s="144">
        <v>628</v>
      </c>
      <c r="D38" s="146">
        <v>1664.2</v>
      </c>
      <c r="E38" s="420">
        <v>1583.3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121" customFormat="1" ht="11.25" customHeight="1">
      <c r="A39" s="399">
        <v>5178</v>
      </c>
      <c r="B39" s="288" t="s">
        <v>1413</v>
      </c>
      <c r="C39" s="144">
        <v>6300</v>
      </c>
      <c r="D39" s="146">
        <v>9320</v>
      </c>
      <c r="E39" s="420">
        <v>9364.6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121" customFormat="1" ht="11.25" customHeight="1">
      <c r="A40" s="399">
        <v>5179</v>
      </c>
      <c r="B40" s="288" t="s">
        <v>1281</v>
      </c>
      <c r="C40" s="144">
        <v>260</v>
      </c>
      <c r="D40" s="146">
        <v>260</v>
      </c>
      <c r="E40" s="420">
        <v>216.3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121" customFormat="1" ht="11.25" customHeight="1">
      <c r="A41" s="399">
        <v>5189</v>
      </c>
      <c r="B41" s="288" t="s">
        <v>1375</v>
      </c>
      <c r="C41" s="144">
        <v>5</v>
      </c>
      <c r="D41" s="146">
        <v>5</v>
      </c>
      <c r="E41" s="420">
        <v>3.8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121" customFormat="1" ht="11.25" customHeight="1">
      <c r="A42" s="399">
        <v>5192</v>
      </c>
      <c r="B42" s="288" t="s">
        <v>116</v>
      </c>
      <c r="C42" s="144">
        <v>68</v>
      </c>
      <c r="D42" s="146">
        <v>68</v>
      </c>
      <c r="E42" s="420">
        <v>20.8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121" customFormat="1" ht="11.25" customHeight="1">
      <c r="A43" s="399">
        <v>5194</v>
      </c>
      <c r="B43" s="288" t="s">
        <v>44</v>
      </c>
      <c r="C43" s="144">
        <v>245</v>
      </c>
      <c r="D43" s="146">
        <v>370</v>
      </c>
      <c r="E43" s="420">
        <v>342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121" customFormat="1" ht="15" customHeight="1">
      <c r="A44" s="397">
        <v>51</v>
      </c>
      <c r="B44" s="342" t="s">
        <v>1414</v>
      </c>
      <c r="C44" s="343">
        <f>SUM(C4:C43)</f>
        <v>383620</v>
      </c>
      <c r="D44" s="344">
        <f>SUM(D4:D43)</f>
        <v>545412</v>
      </c>
      <c r="E44" s="421">
        <f>SUM(E4:E43)</f>
        <v>567798.3000000002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287" customFormat="1" ht="22.5" customHeight="1">
      <c r="A45" s="399">
        <v>5212</v>
      </c>
      <c r="B45" s="288" t="s">
        <v>1415</v>
      </c>
      <c r="C45" s="144">
        <v>1160</v>
      </c>
      <c r="D45" s="146">
        <v>768</v>
      </c>
      <c r="E45" s="420">
        <v>768.4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45" customFormat="1" ht="22.5" customHeight="1">
      <c r="A46" s="399">
        <v>5213</v>
      </c>
      <c r="B46" s="288" t="s">
        <v>1416</v>
      </c>
      <c r="C46" s="144">
        <v>161821</v>
      </c>
      <c r="D46" s="146">
        <v>162636</v>
      </c>
      <c r="E46" s="420">
        <v>162260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121" customFormat="1" ht="11.25" customHeight="1">
      <c r="A47" s="399">
        <v>5219</v>
      </c>
      <c r="B47" s="288" t="s">
        <v>1376</v>
      </c>
      <c r="C47" s="144">
        <v>1575</v>
      </c>
      <c r="D47" s="146">
        <v>0</v>
      </c>
      <c r="E47" s="420">
        <v>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121" customFormat="1" ht="12" customHeight="1">
      <c r="A48" s="399">
        <v>5221</v>
      </c>
      <c r="B48" s="288" t="s">
        <v>1359</v>
      </c>
      <c r="C48" s="144">
        <v>300</v>
      </c>
      <c r="D48" s="146">
        <v>352.7</v>
      </c>
      <c r="E48" s="420">
        <v>351.5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121" customFormat="1" ht="12" customHeight="1">
      <c r="A49" s="399">
        <v>5222</v>
      </c>
      <c r="B49" s="288" t="s">
        <v>117</v>
      </c>
      <c r="C49" s="144">
        <v>13645</v>
      </c>
      <c r="D49" s="146">
        <v>16497.1</v>
      </c>
      <c r="E49" s="420">
        <v>16165.3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21" customFormat="1" ht="12" customHeight="1">
      <c r="A50" s="399">
        <v>5223</v>
      </c>
      <c r="B50" s="288" t="s">
        <v>1417</v>
      </c>
      <c r="C50" s="144">
        <v>2080</v>
      </c>
      <c r="D50" s="146">
        <v>3040</v>
      </c>
      <c r="E50" s="420">
        <v>2377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21" customFormat="1" ht="11.25" customHeight="1">
      <c r="A51" s="399">
        <v>5229</v>
      </c>
      <c r="B51" s="288" t="s">
        <v>1418</v>
      </c>
      <c r="C51" s="144">
        <v>4022</v>
      </c>
      <c r="D51" s="146">
        <v>14122</v>
      </c>
      <c r="E51" s="420">
        <v>3637.9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21" customFormat="1" ht="24" customHeight="1">
      <c r="A52" s="422">
        <v>52</v>
      </c>
      <c r="B52" s="342" t="s">
        <v>1419</v>
      </c>
      <c r="C52" s="343">
        <f>SUM(C45:C51)</f>
        <v>184603</v>
      </c>
      <c r="D52" s="344">
        <f>SUM(D45:D51)</f>
        <v>197415.80000000002</v>
      </c>
      <c r="E52" s="421">
        <f>SUM(E45:E51)</f>
        <v>185560.09999999998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87" customFormat="1" ht="11.25" customHeight="1">
      <c r="A53" s="399">
        <v>5321</v>
      </c>
      <c r="B53" s="288" t="s">
        <v>57</v>
      </c>
      <c r="C53" s="144">
        <v>515</v>
      </c>
      <c r="D53" s="146">
        <v>511</v>
      </c>
      <c r="E53" s="420">
        <v>506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21" customFormat="1" ht="12" customHeight="1">
      <c r="A54" s="399">
        <v>5331</v>
      </c>
      <c r="B54" s="288" t="s">
        <v>1420</v>
      </c>
      <c r="C54" s="144">
        <v>209952</v>
      </c>
      <c r="D54" s="146">
        <v>545779.9</v>
      </c>
      <c r="E54" s="420">
        <v>545068.2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21" customFormat="1" ht="12" customHeight="1">
      <c r="A55" s="399">
        <v>5332</v>
      </c>
      <c r="B55" s="288" t="s">
        <v>859</v>
      </c>
      <c r="C55" s="144">
        <v>0</v>
      </c>
      <c r="D55" s="146">
        <v>50</v>
      </c>
      <c r="E55" s="420">
        <v>50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21" customFormat="1" ht="12" customHeight="1">
      <c r="A56" s="399">
        <v>5339</v>
      </c>
      <c r="B56" s="288" t="s">
        <v>1421</v>
      </c>
      <c r="C56" s="144">
        <v>0</v>
      </c>
      <c r="D56" s="146">
        <v>156.9</v>
      </c>
      <c r="E56" s="420">
        <v>156.9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21" customFormat="1" ht="12" customHeight="1">
      <c r="A57" s="399">
        <v>5361</v>
      </c>
      <c r="B57" s="288" t="s">
        <v>1921</v>
      </c>
      <c r="C57" s="144">
        <v>432</v>
      </c>
      <c r="D57" s="146">
        <v>122</v>
      </c>
      <c r="E57" s="420">
        <v>97.7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21" customFormat="1" ht="12" customHeight="1">
      <c r="A58" s="399">
        <v>5362</v>
      </c>
      <c r="B58" s="288" t="s">
        <v>748</v>
      </c>
      <c r="C58" s="144">
        <v>12261</v>
      </c>
      <c r="D58" s="146">
        <v>16761</v>
      </c>
      <c r="E58" s="420">
        <v>10554.4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21" customFormat="1" ht="12" customHeight="1">
      <c r="A59" s="399">
        <v>5363</v>
      </c>
      <c r="B59" s="28" t="s">
        <v>729</v>
      </c>
      <c r="C59" s="144">
        <v>0</v>
      </c>
      <c r="D59" s="146">
        <v>50</v>
      </c>
      <c r="E59" s="420">
        <v>50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21" customFormat="1" ht="12" customHeight="1">
      <c r="A60" s="399">
        <v>5366</v>
      </c>
      <c r="B60" s="288" t="s">
        <v>1377</v>
      </c>
      <c r="C60" s="144">
        <v>0</v>
      </c>
      <c r="D60" s="146">
        <v>412.2</v>
      </c>
      <c r="E60" s="420">
        <v>412.2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21" customFormat="1" ht="24" customHeight="1">
      <c r="A61" s="422">
        <v>53</v>
      </c>
      <c r="B61" s="342" t="s">
        <v>1422</v>
      </c>
      <c r="C61" s="346">
        <f>SUM(C53:C58)</f>
        <v>223160</v>
      </c>
      <c r="D61" s="344">
        <f>SUM(D53:D60)</f>
        <v>563843</v>
      </c>
      <c r="E61" s="421">
        <f>SUM(E53:E60)</f>
        <v>556895.3999999999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287" customFormat="1" ht="11.25" customHeight="1">
      <c r="A62" s="399">
        <v>5410</v>
      </c>
      <c r="B62" s="288" t="s">
        <v>72</v>
      </c>
      <c r="C62" s="144">
        <v>50207</v>
      </c>
      <c r="D62" s="146">
        <v>66185</v>
      </c>
      <c r="E62" s="420">
        <v>65941.2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21" customFormat="1" ht="11.25" customHeight="1">
      <c r="A63" s="399">
        <v>5492</v>
      </c>
      <c r="B63" s="288" t="s">
        <v>1423</v>
      </c>
      <c r="C63" s="144">
        <v>50</v>
      </c>
      <c r="D63" s="146">
        <v>50</v>
      </c>
      <c r="E63" s="420">
        <v>50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121" customFormat="1" ht="11.25" customHeight="1">
      <c r="A64" s="399">
        <v>5493</v>
      </c>
      <c r="B64" s="288" t="s">
        <v>1378</v>
      </c>
      <c r="C64" s="144">
        <v>10</v>
      </c>
      <c r="D64" s="146">
        <v>157</v>
      </c>
      <c r="E64" s="420">
        <v>157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21" customFormat="1" ht="11.25" customHeight="1">
      <c r="A65" s="399">
        <v>5494</v>
      </c>
      <c r="B65" s="288" t="s">
        <v>133</v>
      </c>
      <c r="C65" s="144">
        <v>100</v>
      </c>
      <c r="D65" s="146">
        <v>100</v>
      </c>
      <c r="E65" s="420">
        <v>100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21" customFormat="1" ht="11.25" customHeight="1">
      <c r="A66" s="399">
        <v>5499</v>
      </c>
      <c r="B66" s="288" t="s">
        <v>1424</v>
      </c>
      <c r="C66" s="144">
        <v>1105</v>
      </c>
      <c r="D66" s="146">
        <v>26275.9</v>
      </c>
      <c r="E66" s="420">
        <v>7489.4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21" customFormat="1" ht="15" customHeight="1">
      <c r="A67" s="397">
        <v>54</v>
      </c>
      <c r="B67" s="342" t="s">
        <v>1425</v>
      </c>
      <c r="C67" s="346">
        <f>SUM(C62:C66)</f>
        <v>51472</v>
      </c>
      <c r="D67" s="344">
        <f>SUM(D62:D66)</f>
        <v>92767.9</v>
      </c>
      <c r="E67" s="421">
        <f>SUM(E62:E66)</f>
        <v>73737.59999999999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21" customFormat="1" ht="11.25" customHeight="1">
      <c r="A68" s="399">
        <v>5660</v>
      </c>
      <c r="B68" s="288" t="s">
        <v>1426</v>
      </c>
      <c r="C68" s="144">
        <v>300</v>
      </c>
      <c r="D68" s="146">
        <v>350</v>
      </c>
      <c r="E68" s="420">
        <v>348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287" customFormat="1" ht="15" customHeight="1">
      <c r="A69" s="397">
        <v>56</v>
      </c>
      <c r="B69" s="342" t="s">
        <v>1427</v>
      </c>
      <c r="C69" s="346">
        <f>SUM(C68:C68)</f>
        <v>300</v>
      </c>
      <c r="D69" s="344">
        <f>SUM(D68:D68)</f>
        <v>350</v>
      </c>
      <c r="E69" s="421">
        <f>SUM(E68:E68)</f>
        <v>348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5" ht="11.25" customHeight="1">
      <c r="A70" s="399">
        <v>5901</v>
      </c>
      <c r="B70" s="288" t="s">
        <v>1349</v>
      </c>
      <c r="C70" s="144">
        <v>44000</v>
      </c>
      <c r="D70" s="146">
        <v>160.3</v>
      </c>
      <c r="E70" s="420">
        <v>0</v>
      </c>
    </row>
    <row r="71" spans="1:22" s="121" customFormat="1" ht="12" customHeight="1">
      <c r="A71" s="399">
        <v>5909</v>
      </c>
      <c r="B71" s="288" t="s">
        <v>1428</v>
      </c>
      <c r="C71" s="144">
        <v>2910</v>
      </c>
      <c r="D71" s="146">
        <v>4727</v>
      </c>
      <c r="E71" s="420">
        <v>62834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287" customFormat="1" ht="15" customHeight="1" thickBot="1">
      <c r="A72" s="423">
        <v>59</v>
      </c>
      <c r="B72" s="347" t="s">
        <v>1428</v>
      </c>
      <c r="C72" s="348">
        <f>SUM(C70:C71)</f>
        <v>46910</v>
      </c>
      <c r="D72" s="349">
        <f>SUM(D70:D71)</f>
        <v>4887.3</v>
      </c>
      <c r="E72" s="424">
        <f>SUM(E70:E71)</f>
        <v>62834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21" customFormat="1" ht="18" customHeight="1" thickBot="1">
      <c r="A73" s="425" t="s">
        <v>1801</v>
      </c>
      <c r="B73" s="350" t="s">
        <v>944</v>
      </c>
      <c r="C73" s="351">
        <f>SUM(C44+C52+C61+C67+C69+C72)</f>
        <v>890065</v>
      </c>
      <c r="D73" s="167">
        <f>SUM(D44+D52+D61+D67+D69+D72)</f>
        <v>1404676</v>
      </c>
      <c r="E73" s="426">
        <f>SUM(E44+E52+E61+E67+E69+E72)</f>
        <v>1447173.4000000001</v>
      </c>
      <c r="F73"/>
      <c r="G73" s="21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287" customFormat="1" ht="11.25" customHeight="1">
      <c r="A74" s="427">
        <v>6111</v>
      </c>
      <c r="B74" s="352" t="s">
        <v>1609</v>
      </c>
      <c r="C74" s="145">
        <v>5000</v>
      </c>
      <c r="D74" s="353">
        <v>8630</v>
      </c>
      <c r="E74" s="428">
        <v>6281.2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201" customFormat="1" ht="11.25" customHeight="1">
      <c r="A75" s="399">
        <v>6119</v>
      </c>
      <c r="B75" s="163" t="s">
        <v>1429</v>
      </c>
      <c r="C75" s="144">
        <v>6000</v>
      </c>
      <c r="D75" s="146">
        <v>6867</v>
      </c>
      <c r="E75" s="413">
        <v>3607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21" customFormat="1" ht="11.25" customHeight="1">
      <c r="A76" s="399">
        <v>6121</v>
      </c>
      <c r="B76" s="163" t="s">
        <v>892</v>
      </c>
      <c r="C76" s="144">
        <v>287205</v>
      </c>
      <c r="D76" s="146">
        <v>582148</v>
      </c>
      <c r="E76" s="413">
        <v>408742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121" customFormat="1" ht="11.25" customHeight="1">
      <c r="A77" s="399">
        <v>6122</v>
      </c>
      <c r="B77" s="163" t="s">
        <v>1430</v>
      </c>
      <c r="C77" s="144">
        <v>0</v>
      </c>
      <c r="D77" s="146">
        <v>5428</v>
      </c>
      <c r="E77" s="413">
        <v>2486.3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21" customFormat="1" ht="11.25" customHeight="1">
      <c r="A78" s="399">
        <v>6123</v>
      </c>
      <c r="B78" s="163" t="s">
        <v>1473</v>
      </c>
      <c r="C78" s="144">
        <v>0</v>
      </c>
      <c r="D78" s="146">
        <v>1993</v>
      </c>
      <c r="E78" s="413">
        <v>1962.9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5" ht="11.25" customHeight="1">
      <c r="A79" s="399">
        <v>6125</v>
      </c>
      <c r="B79" s="163" t="s">
        <v>1357</v>
      </c>
      <c r="C79" s="144">
        <v>4300</v>
      </c>
      <c r="D79" s="146">
        <v>6330.2</v>
      </c>
      <c r="E79" s="413">
        <v>2831.5</v>
      </c>
    </row>
    <row r="80" spans="1:5" ht="11.25" customHeight="1">
      <c r="A80" s="399">
        <v>6126</v>
      </c>
      <c r="B80" s="163" t="s">
        <v>893</v>
      </c>
      <c r="C80" s="144">
        <v>14365</v>
      </c>
      <c r="D80" s="146">
        <v>39972</v>
      </c>
      <c r="E80" s="413">
        <v>28737.6</v>
      </c>
    </row>
    <row r="81" spans="1:5" ht="11.25" customHeight="1">
      <c r="A81" s="399">
        <v>6130</v>
      </c>
      <c r="B81" s="163" t="s">
        <v>1632</v>
      </c>
      <c r="C81" s="144">
        <v>61000</v>
      </c>
      <c r="D81" s="146">
        <v>66700</v>
      </c>
      <c r="E81" s="413">
        <v>6876.3</v>
      </c>
    </row>
    <row r="82" spans="1:5" ht="11.25" customHeight="1">
      <c r="A82" s="399">
        <v>6143</v>
      </c>
      <c r="B82" s="163" t="s">
        <v>1268</v>
      </c>
      <c r="C82" s="144">
        <v>6680</v>
      </c>
      <c r="D82" s="146">
        <v>6680</v>
      </c>
      <c r="E82" s="413">
        <v>6931.6</v>
      </c>
    </row>
    <row r="83" spans="1:5" ht="11.25" customHeight="1">
      <c r="A83" s="399">
        <v>6145</v>
      </c>
      <c r="B83" s="163" t="s">
        <v>1710</v>
      </c>
      <c r="C83" s="144">
        <v>100</v>
      </c>
      <c r="D83" s="146">
        <v>100</v>
      </c>
      <c r="E83" s="413">
        <v>23.5</v>
      </c>
    </row>
    <row r="84" spans="1:22" s="121" customFormat="1" ht="11.25" customHeight="1">
      <c r="A84" s="399">
        <v>6149</v>
      </c>
      <c r="B84" s="163" t="s">
        <v>1431</v>
      </c>
      <c r="C84" s="144">
        <v>1600</v>
      </c>
      <c r="D84" s="146">
        <v>4584.5</v>
      </c>
      <c r="E84" s="413">
        <v>2865.8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287" customFormat="1" ht="15" customHeight="1">
      <c r="A85" s="397">
        <v>61</v>
      </c>
      <c r="B85" s="317" t="s">
        <v>1432</v>
      </c>
      <c r="C85" s="346">
        <f>SUM(C74:C84)</f>
        <v>386250</v>
      </c>
      <c r="D85" s="354">
        <f>SUM(D74:D84)</f>
        <v>729432.7</v>
      </c>
      <c r="E85" s="429">
        <f>SUM(E74:E84)</f>
        <v>471345.69999999995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5" ht="22.5" customHeight="1">
      <c r="A86" s="399">
        <v>6313</v>
      </c>
      <c r="B86" s="288" t="s">
        <v>1442</v>
      </c>
      <c r="C86" s="144">
        <v>25000</v>
      </c>
      <c r="D86" s="146">
        <v>15800</v>
      </c>
      <c r="E86" s="413">
        <v>15800</v>
      </c>
    </row>
    <row r="87" spans="1:5" ht="12.75" customHeight="1">
      <c r="A87" s="399">
        <v>6322</v>
      </c>
      <c r="B87" s="288" t="s">
        <v>1475</v>
      </c>
      <c r="C87" s="144">
        <v>0</v>
      </c>
      <c r="D87" s="146">
        <v>1000</v>
      </c>
      <c r="E87" s="413">
        <v>1000</v>
      </c>
    </row>
    <row r="88" spans="1:5" ht="12.75" customHeight="1">
      <c r="A88" s="399">
        <v>6349</v>
      </c>
      <c r="B88" s="288" t="s">
        <v>1476</v>
      </c>
      <c r="C88" s="144">
        <v>0</v>
      </c>
      <c r="D88" s="146">
        <v>4067</v>
      </c>
      <c r="E88" s="413">
        <v>4067</v>
      </c>
    </row>
    <row r="89" spans="1:5" ht="11.25" customHeight="1">
      <c r="A89" s="399">
        <v>6351</v>
      </c>
      <c r="B89" s="163" t="s">
        <v>1443</v>
      </c>
      <c r="C89" s="144">
        <v>950</v>
      </c>
      <c r="D89" s="146">
        <v>10772.2</v>
      </c>
      <c r="E89" s="413">
        <v>10772.2</v>
      </c>
    </row>
    <row r="90" spans="1:22" s="287" customFormat="1" ht="15" customHeight="1">
      <c r="A90" s="397">
        <v>63</v>
      </c>
      <c r="B90" s="317" t="s">
        <v>1444</v>
      </c>
      <c r="C90" s="355">
        <f>SUM(C86:C89)</f>
        <v>25950</v>
      </c>
      <c r="D90" s="344">
        <f>SUM(D86:D89)</f>
        <v>31639.2</v>
      </c>
      <c r="E90" s="430">
        <f>SUM(E86:E89)</f>
        <v>31639.2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5" ht="11.25" customHeight="1">
      <c r="A91" s="399">
        <v>6460</v>
      </c>
      <c r="B91" s="163" t="s">
        <v>1269</v>
      </c>
      <c r="C91" s="155">
        <v>40142</v>
      </c>
      <c r="D91" s="146">
        <v>40142</v>
      </c>
      <c r="E91" s="431">
        <v>29498.5</v>
      </c>
    </row>
    <row r="92" spans="1:22" s="287" customFormat="1" ht="15" customHeight="1">
      <c r="A92" s="397">
        <v>64</v>
      </c>
      <c r="B92" s="317" t="s">
        <v>1270</v>
      </c>
      <c r="C92" s="355">
        <f>SUM(C91)</f>
        <v>40142</v>
      </c>
      <c r="D92" s="268">
        <f>SUM(D91)</f>
        <v>40142</v>
      </c>
      <c r="E92" s="432">
        <f>SUM(E91)</f>
        <v>29498.5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s="201" customFormat="1" ht="11.25" customHeight="1">
      <c r="A93" s="399">
        <v>6901</v>
      </c>
      <c r="B93" s="163" t="s">
        <v>891</v>
      </c>
      <c r="C93" s="155">
        <v>0</v>
      </c>
      <c r="D93" s="146">
        <v>4807.2</v>
      </c>
      <c r="E93" s="431">
        <v>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s="201" customFormat="1" ht="15" customHeight="1" thickBot="1">
      <c r="A94" s="433">
        <v>69</v>
      </c>
      <c r="B94" s="356" t="s">
        <v>1445</v>
      </c>
      <c r="C94" s="357">
        <f>SUM(C93)</f>
        <v>0</v>
      </c>
      <c r="D94" s="358">
        <f>SUM(D93)</f>
        <v>4807.2</v>
      </c>
      <c r="E94" s="434">
        <f>SUM(E93)</f>
        <v>0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7" ht="18" customHeight="1" thickBot="1">
      <c r="A95" s="435" t="s">
        <v>1801</v>
      </c>
      <c r="B95" s="168" t="s">
        <v>955</v>
      </c>
      <c r="C95" s="351">
        <f>SUM(C85,C90,C92,C94)</f>
        <v>452342</v>
      </c>
      <c r="D95" s="359">
        <f>SUM(D85,D90,D92,D94)</f>
        <v>806021.0999999999</v>
      </c>
      <c r="E95" s="436">
        <f>SUM(E85,E90,E92,E94)</f>
        <v>532483.3999999999</v>
      </c>
      <c r="G95" s="217"/>
    </row>
    <row r="96" spans="1:5" ht="21" customHeight="1" thickBot="1">
      <c r="A96" s="860" t="s">
        <v>1446</v>
      </c>
      <c r="B96" s="861"/>
      <c r="C96" s="437">
        <f>SUM(C73+C95)</f>
        <v>1342407</v>
      </c>
      <c r="D96" s="438">
        <f>SUM(D73+D95)</f>
        <v>2210697.0999999996</v>
      </c>
      <c r="E96" s="439">
        <f>SUM(E73+E95)</f>
        <v>1979656.8</v>
      </c>
    </row>
    <row r="97" ht="13.5" thickTop="1"/>
    <row r="142" ht="12.75">
      <c r="A142" s="218"/>
    </row>
  </sheetData>
  <mergeCells count="4">
    <mergeCell ref="A1:A3"/>
    <mergeCell ref="B1:B3"/>
    <mergeCell ref="C1:E1"/>
    <mergeCell ref="A96:B96"/>
  </mergeCells>
  <printOptions/>
  <pageMargins left="0.75" right="0.75" top="1" bottom="1" header="0.4921259845" footer="0.4921259845"/>
  <pageSetup firstPageNumber="34" useFirstPageNumber="1" horizontalDpi="600" verticalDpi="600" orientation="portrait" paperSize="9" r:id="rId2"/>
  <headerFooter alignWithMargins="0">
    <oddHeader>&amp;C&amp;"Arial CE,tučné"&amp;12PŘEHLED HOSPODAŘENÍ ZA  ROK &amp;U2002&amp;U  -  VÝDAJE DLE POLOŽEK</oddHeader>
    <oddFooter>&amp;C&amp;P&amp;RVýdaje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30" sqref="B30"/>
      <selection activeCell="A1" sqref="A1"/>
    </sheetView>
  </sheetViews>
  <sheetFormatPr defaultColWidth="9.00390625" defaultRowHeight="12.75"/>
  <cols>
    <col min="1" max="1" width="9.75390625" style="30" customWidth="1"/>
    <col min="2" max="2" width="43.875" style="1" customWidth="1"/>
    <col min="3" max="3" width="10.625" style="1" customWidth="1"/>
    <col min="4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854" t="s">
        <v>1388</v>
      </c>
      <c r="B1" s="844" t="s">
        <v>1448</v>
      </c>
      <c r="C1" s="858" t="s">
        <v>935</v>
      </c>
      <c r="D1" s="858"/>
      <c r="E1" s="859"/>
    </row>
    <row r="2" spans="1:6" s="186" customFormat="1" ht="39" customHeight="1">
      <c r="A2" s="855"/>
      <c r="B2" s="857"/>
      <c r="C2" s="339" t="s">
        <v>1763</v>
      </c>
      <c r="D2" s="340" t="s">
        <v>1764</v>
      </c>
      <c r="E2" s="409" t="s">
        <v>216</v>
      </c>
      <c r="F2"/>
    </row>
    <row r="3" spans="1:6" ht="12" customHeight="1">
      <c r="A3" s="856"/>
      <c r="B3" s="845"/>
      <c r="C3" s="360" t="s">
        <v>1380</v>
      </c>
      <c r="D3" s="361" t="s">
        <v>1380</v>
      </c>
      <c r="E3" s="440" t="s">
        <v>1380</v>
      </c>
      <c r="F3" s="1"/>
    </row>
    <row r="4" spans="1:6" ht="13.5" customHeight="1">
      <c r="A4" s="380">
        <v>8115</v>
      </c>
      <c r="B4" s="362" t="s">
        <v>1346</v>
      </c>
      <c r="C4" s="144">
        <v>300674</v>
      </c>
      <c r="D4" s="137">
        <v>543627</v>
      </c>
      <c r="E4" s="419">
        <v>174841</v>
      </c>
      <c r="F4" s="1"/>
    </row>
    <row r="5" spans="1:7" ht="12.75">
      <c r="A5" s="399">
        <v>8116</v>
      </c>
      <c r="B5" s="362" t="s">
        <v>1398</v>
      </c>
      <c r="C5" s="144">
        <v>0</v>
      </c>
      <c r="D5" s="146">
        <v>0</v>
      </c>
      <c r="E5" s="413">
        <v>-15399.7</v>
      </c>
      <c r="G5"/>
    </row>
    <row r="6" spans="1:7" ht="12.75">
      <c r="A6" s="399">
        <v>8123</v>
      </c>
      <c r="B6" s="362" t="s">
        <v>1399</v>
      </c>
      <c r="C6" s="144">
        <v>40960</v>
      </c>
      <c r="D6" s="146">
        <v>40960</v>
      </c>
      <c r="E6" s="413">
        <v>14751.6</v>
      </c>
      <c r="G6"/>
    </row>
    <row r="7" spans="1:7" ht="12.75">
      <c r="A7" s="399">
        <v>8124</v>
      </c>
      <c r="B7" s="2" t="s">
        <v>937</v>
      </c>
      <c r="C7" s="144">
        <v>-38562</v>
      </c>
      <c r="D7" s="146">
        <v>-38562</v>
      </c>
      <c r="E7" s="413">
        <v>-13034.9</v>
      </c>
      <c r="G7"/>
    </row>
    <row r="8" spans="1:6" s="201" customFormat="1" ht="19.5" customHeight="1" thickBot="1">
      <c r="A8" s="868" t="s">
        <v>1397</v>
      </c>
      <c r="B8" s="869"/>
      <c r="C8" s="417">
        <f>SUM(C4:C7)</f>
        <v>303072</v>
      </c>
      <c r="D8" s="392">
        <f>SUM(D4:D7)</f>
        <v>546025</v>
      </c>
      <c r="E8" s="408">
        <f>SUM(E4:E7)</f>
        <v>161158</v>
      </c>
      <c r="F8" s="5"/>
    </row>
    <row r="9" ht="13.5" thickTop="1">
      <c r="G9" s="6"/>
    </row>
    <row r="10" ht="12.75" customHeight="1">
      <c r="G10" s="6"/>
    </row>
    <row r="11" ht="12.75">
      <c r="G11" s="6"/>
    </row>
    <row r="12" ht="12.75">
      <c r="G12" s="6"/>
    </row>
  </sheetData>
  <mergeCells count="4">
    <mergeCell ref="A1:A3"/>
    <mergeCell ref="B1:B3"/>
    <mergeCell ref="C1:E1"/>
    <mergeCell ref="A8:B8"/>
  </mergeCells>
  <printOptions/>
  <pageMargins left="0.75" right="0.75" top="1" bottom="1" header="0.4921259845" footer="0.4921259845"/>
  <pageSetup firstPageNumber="37" useFirstPageNumber="1" horizontalDpi="600" verticalDpi="600" orientation="portrait" paperSize="9" r:id="rId2"/>
  <headerFooter alignWithMargins="0">
    <oddHeader>&amp;C&amp;"Arial CE,tučné"&amp;12PŘEHLED HOSPODAŘENÍ ZA  ROK &amp;U2002&amp;U  -  FINANCOVÁNÍ DLE POLOŽEK</oddHeader>
    <oddFooter>&amp;C&amp;P&amp;RFinancování dle položek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M14" sqref="M14"/>
      <selection activeCell="A1" sqref="A1"/>
    </sheetView>
  </sheetViews>
  <sheetFormatPr defaultColWidth="9.00390625" defaultRowHeight="12.75"/>
  <cols>
    <col min="1" max="1" width="28.375" style="0" customWidth="1"/>
    <col min="2" max="3" width="8.75390625" style="0" customWidth="1"/>
    <col min="4" max="4" width="8.625" style="0" customWidth="1"/>
    <col min="5" max="5" width="8.875" style="0" customWidth="1"/>
    <col min="13" max="13" width="10.25390625" style="0" bestFit="1" customWidth="1"/>
    <col min="14" max="14" width="29.00390625" style="0" customWidth="1"/>
  </cols>
  <sheetData>
    <row r="1" spans="1:13" ht="13.5" thickBot="1">
      <c r="A1" s="870" t="s">
        <v>1605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16" s="494" customFormat="1" ht="12.75">
      <c r="A2" s="877" t="s">
        <v>1451</v>
      </c>
      <c r="B2" s="672">
        <v>1991</v>
      </c>
      <c r="C2" s="673">
        <v>1992</v>
      </c>
      <c r="D2" s="673">
        <v>1993</v>
      </c>
      <c r="E2" s="673">
        <v>1994</v>
      </c>
      <c r="F2" s="673">
        <v>1995</v>
      </c>
      <c r="G2" s="673">
        <v>1996</v>
      </c>
      <c r="H2" s="673">
        <v>1997</v>
      </c>
      <c r="I2" s="674">
        <v>1998</v>
      </c>
      <c r="J2" s="673">
        <v>1999</v>
      </c>
      <c r="K2" s="675">
        <v>2000</v>
      </c>
      <c r="L2" s="672">
        <v>2001</v>
      </c>
      <c r="M2" s="691">
        <v>2002</v>
      </c>
      <c r="N2"/>
      <c r="O2"/>
      <c r="P2"/>
    </row>
    <row r="3" spans="1:13" ht="23.25" customHeight="1" thickBot="1">
      <c r="A3" s="878"/>
      <c r="B3" s="874" t="s">
        <v>573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6"/>
    </row>
    <row r="4" spans="1:13" ht="13.5" customHeight="1">
      <c r="A4" s="662" t="s">
        <v>896</v>
      </c>
      <c r="B4" s="147">
        <v>84970</v>
      </c>
      <c r="C4" s="137">
        <v>172094</v>
      </c>
      <c r="D4" s="137">
        <v>268820</v>
      </c>
      <c r="E4" s="137">
        <v>442966</v>
      </c>
      <c r="F4" s="137">
        <v>509442</v>
      </c>
      <c r="G4" s="137">
        <v>621024.8</v>
      </c>
      <c r="H4" s="137">
        <v>637512</v>
      </c>
      <c r="I4" s="137">
        <v>718267.1</v>
      </c>
      <c r="J4" s="137">
        <v>869830.5</v>
      </c>
      <c r="K4" s="206">
        <v>1032207.8</v>
      </c>
      <c r="L4" s="473">
        <v>889411.5</v>
      </c>
      <c r="M4" s="731">
        <v>791653.1</v>
      </c>
    </row>
    <row r="5" spans="1:13" ht="13.5" customHeight="1">
      <c r="A5" s="663" t="s">
        <v>911</v>
      </c>
      <c r="B5" s="147">
        <v>82380</v>
      </c>
      <c r="C5" s="137">
        <v>81014</v>
      </c>
      <c r="D5" s="137">
        <v>81770</v>
      </c>
      <c r="E5" s="137">
        <v>112084</v>
      </c>
      <c r="F5" s="137">
        <v>114544.6</v>
      </c>
      <c r="G5" s="137">
        <v>150321.5</v>
      </c>
      <c r="H5" s="137">
        <v>167254</v>
      </c>
      <c r="I5" s="137">
        <v>245675.1</v>
      </c>
      <c r="J5" s="137">
        <v>192574.2</v>
      </c>
      <c r="K5" s="206">
        <v>191040.2</v>
      </c>
      <c r="L5" s="135">
        <v>177337.2</v>
      </c>
      <c r="M5" s="732">
        <v>338540.5</v>
      </c>
    </row>
    <row r="6" spans="1:13" ht="17.25" customHeight="1">
      <c r="A6" s="663" t="s">
        <v>574</v>
      </c>
      <c r="B6" s="147">
        <v>269079</v>
      </c>
      <c r="C6" s="137">
        <v>250123</v>
      </c>
      <c r="D6" s="137">
        <v>143609</v>
      </c>
      <c r="E6" s="137">
        <v>103485</v>
      </c>
      <c r="F6" s="137">
        <v>80232</v>
      </c>
      <c r="G6" s="137">
        <v>87156</v>
      </c>
      <c r="H6" s="137">
        <v>113385</v>
      </c>
      <c r="I6" s="137">
        <v>153130.5</v>
      </c>
      <c r="J6" s="137">
        <v>153437</v>
      </c>
      <c r="K6" s="206">
        <v>136342.5</v>
      </c>
      <c r="L6" s="135">
        <v>395469</v>
      </c>
      <c r="M6" s="732">
        <v>508664.6</v>
      </c>
    </row>
    <row r="7" spans="1:13" ht="25.5" customHeight="1">
      <c r="A7" s="663" t="s">
        <v>575</v>
      </c>
      <c r="B7" s="147">
        <v>4023</v>
      </c>
      <c r="C7" s="137">
        <v>29513</v>
      </c>
      <c r="D7" s="137">
        <v>29824</v>
      </c>
      <c r="E7" s="137">
        <v>37286</v>
      </c>
      <c r="F7" s="137">
        <v>5219</v>
      </c>
      <c r="G7" s="137">
        <v>4863</v>
      </c>
      <c r="H7" s="707" t="s">
        <v>576</v>
      </c>
      <c r="I7" s="707" t="s">
        <v>576</v>
      </c>
      <c r="J7" s="707" t="s">
        <v>576</v>
      </c>
      <c r="K7" s="708" t="s">
        <v>576</v>
      </c>
      <c r="L7" s="709" t="s">
        <v>576</v>
      </c>
      <c r="M7" s="734" t="s">
        <v>576</v>
      </c>
    </row>
    <row r="8" spans="1:13" ht="12.75">
      <c r="A8" s="664" t="s">
        <v>583</v>
      </c>
      <c r="B8" s="665">
        <f>SUM(B4:B7)</f>
        <v>440452</v>
      </c>
      <c r="C8" s="666">
        <f aca="true" t="shared" si="0" ref="C8:M8">SUM(C4:C7)</f>
        <v>532744</v>
      </c>
      <c r="D8" s="666">
        <f t="shared" si="0"/>
        <v>524023</v>
      </c>
      <c r="E8" s="666">
        <f t="shared" si="0"/>
        <v>695821</v>
      </c>
      <c r="F8" s="666">
        <f t="shared" si="0"/>
        <v>709437.6</v>
      </c>
      <c r="G8" s="666">
        <f t="shared" si="0"/>
        <v>863365.3</v>
      </c>
      <c r="H8" s="666">
        <f t="shared" si="0"/>
        <v>918151</v>
      </c>
      <c r="I8" s="666">
        <f t="shared" si="0"/>
        <v>1117072.7</v>
      </c>
      <c r="J8" s="666">
        <f t="shared" si="0"/>
        <v>1215841.7</v>
      </c>
      <c r="K8" s="666">
        <f t="shared" si="0"/>
        <v>1359590.5</v>
      </c>
      <c r="L8" s="688">
        <f t="shared" si="0"/>
        <v>1462217.7</v>
      </c>
      <c r="M8" s="667">
        <f t="shared" si="0"/>
        <v>1638858.2000000002</v>
      </c>
    </row>
    <row r="9" spans="1:13" ht="12.75">
      <c r="A9" s="663" t="s">
        <v>582</v>
      </c>
      <c r="B9" s="147">
        <v>0</v>
      </c>
      <c r="C9" s="137">
        <v>15143</v>
      </c>
      <c r="D9" s="137">
        <v>25000</v>
      </c>
      <c r="E9" s="137">
        <v>0</v>
      </c>
      <c r="F9" s="137">
        <v>42619</v>
      </c>
      <c r="G9" s="137">
        <v>23000</v>
      </c>
      <c r="H9" s="707" t="s">
        <v>576</v>
      </c>
      <c r="I9" s="707" t="s">
        <v>576</v>
      </c>
      <c r="J9" s="707" t="s">
        <v>576</v>
      </c>
      <c r="K9" s="708" t="s">
        <v>576</v>
      </c>
      <c r="L9" s="709" t="s">
        <v>576</v>
      </c>
      <c r="M9" s="734" t="s">
        <v>576</v>
      </c>
    </row>
    <row r="10" spans="1:13" ht="12.75">
      <c r="A10" s="663" t="s">
        <v>1350</v>
      </c>
      <c r="B10" s="147">
        <v>0</v>
      </c>
      <c r="C10" s="137">
        <v>39726</v>
      </c>
      <c r="D10" s="137">
        <v>111232</v>
      </c>
      <c r="E10" s="137">
        <v>40541</v>
      </c>
      <c r="F10" s="137">
        <v>35844</v>
      </c>
      <c r="G10" s="137">
        <v>106610</v>
      </c>
      <c r="H10" s="137">
        <v>122342</v>
      </c>
      <c r="I10" s="137">
        <v>189869.7</v>
      </c>
      <c r="J10" s="137">
        <v>872736.1</v>
      </c>
      <c r="K10" s="206">
        <v>560841.3</v>
      </c>
      <c r="L10" s="135">
        <v>134026.3</v>
      </c>
      <c r="M10" s="732">
        <v>91737.5</v>
      </c>
    </row>
    <row r="11" spans="1:13" ht="12.75">
      <c r="A11" s="663" t="s">
        <v>577</v>
      </c>
      <c r="B11" s="147">
        <v>11193</v>
      </c>
      <c r="C11" s="137">
        <v>27613</v>
      </c>
      <c r="D11" s="137">
        <v>9001</v>
      </c>
      <c r="E11" s="137">
        <v>99149</v>
      </c>
      <c r="F11" s="137">
        <v>140911</v>
      </c>
      <c r="G11" s="137">
        <v>198857</v>
      </c>
      <c r="H11" s="137">
        <v>14202</v>
      </c>
      <c r="I11" s="137">
        <v>18839.6</v>
      </c>
      <c r="J11" s="137">
        <v>68162.2</v>
      </c>
      <c r="K11" s="206">
        <v>120578.5</v>
      </c>
      <c r="L11" s="135">
        <v>65989.8</v>
      </c>
      <c r="M11" s="732">
        <v>87903.1</v>
      </c>
    </row>
    <row r="12" spans="1:13" ht="12.75" customHeight="1">
      <c r="A12" s="663" t="s">
        <v>578</v>
      </c>
      <c r="B12" s="147">
        <v>20157</v>
      </c>
      <c r="C12" s="137">
        <v>8600</v>
      </c>
      <c r="D12" s="137">
        <v>33090</v>
      </c>
      <c r="E12" s="137">
        <v>1828</v>
      </c>
      <c r="F12" s="137">
        <v>163183</v>
      </c>
      <c r="G12" s="137">
        <v>203712</v>
      </c>
      <c r="H12" s="707" t="s">
        <v>576</v>
      </c>
      <c r="I12" s="707" t="s">
        <v>576</v>
      </c>
      <c r="J12" s="707" t="s">
        <v>576</v>
      </c>
      <c r="K12" s="708" t="s">
        <v>576</v>
      </c>
      <c r="L12" s="709" t="s">
        <v>576</v>
      </c>
      <c r="M12" s="734" t="s">
        <v>576</v>
      </c>
    </row>
    <row r="13" spans="1:13" ht="13.5" thickBot="1">
      <c r="A13" s="668" t="s">
        <v>1350</v>
      </c>
      <c r="B13" s="669">
        <f>SUM(B9:B12)</f>
        <v>31350</v>
      </c>
      <c r="C13" s="670">
        <f aca="true" t="shared" si="1" ref="C13:M13">SUM(C9:C12)</f>
        <v>91082</v>
      </c>
      <c r="D13" s="670">
        <f t="shared" si="1"/>
        <v>178323</v>
      </c>
      <c r="E13" s="670">
        <f t="shared" si="1"/>
        <v>141518</v>
      </c>
      <c r="F13" s="670">
        <f t="shared" si="1"/>
        <v>382557</v>
      </c>
      <c r="G13" s="670">
        <f t="shared" si="1"/>
        <v>532179</v>
      </c>
      <c r="H13" s="670">
        <f t="shared" si="1"/>
        <v>136544</v>
      </c>
      <c r="I13" s="670">
        <f t="shared" si="1"/>
        <v>208709.30000000002</v>
      </c>
      <c r="J13" s="670">
        <f t="shared" si="1"/>
        <v>940898.2999999999</v>
      </c>
      <c r="K13" s="670">
        <f t="shared" si="1"/>
        <v>681419.8</v>
      </c>
      <c r="L13" s="689">
        <f t="shared" si="1"/>
        <v>200016.09999999998</v>
      </c>
      <c r="M13" s="671">
        <f t="shared" si="1"/>
        <v>179640.6</v>
      </c>
    </row>
    <row r="14" spans="1:16" s="695" customFormat="1" ht="13.5" thickTop="1">
      <c r="A14" s="692" t="s">
        <v>1744</v>
      </c>
      <c r="B14" s="693">
        <f>SUM(B8+B13)</f>
        <v>471802</v>
      </c>
      <c r="C14" s="694">
        <f aca="true" t="shared" si="2" ref="C14:M14">SUM(C8+C13)</f>
        <v>623826</v>
      </c>
      <c r="D14" s="694">
        <f t="shared" si="2"/>
        <v>702346</v>
      </c>
      <c r="E14" s="694">
        <f t="shared" si="2"/>
        <v>837339</v>
      </c>
      <c r="F14" s="694">
        <f t="shared" si="2"/>
        <v>1091994.6</v>
      </c>
      <c r="G14" s="694">
        <f t="shared" si="2"/>
        <v>1395544.3</v>
      </c>
      <c r="H14" s="694">
        <f t="shared" si="2"/>
        <v>1054695</v>
      </c>
      <c r="I14" s="694">
        <f t="shared" si="2"/>
        <v>1325782</v>
      </c>
      <c r="J14" s="694">
        <f t="shared" si="2"/>
        <v>2156740</v>
      </c>
      <c r="K14" s="694">
        <f t="shared" si="2"/>
        <v>2041010.3</v>
      </c>
      <c r="L14" s="693">
        <f t="shared" si="2"/>
        <v>1662233.7999999998</v>
      </c>
      <c r="M14" s="735">
        <f t="shared" si="2"/>
        <v>1818498.8000000003</v>
      </c>
      <c r="N14"/>
      <c r="O14"/>
      <c r="P14"/>
    </row>
    <row r="15" spans="1:13" ht="12.75">
      <c r="A15" s="663" t="s">
        <v>1745</v>
      </c>
      <c r="B15" s="147" t="s">
        <v>576</v>
      </c>
      <c r="C15" s="137" t="s">
        <v>576</v>
      </c>
      <c r="D15" s="137" t="s">
        <v>576</v>
      </c>
      <c r="E15" s="137" t="s">
        <v>576</v>
      </c>
      <c r="F15" s="137" t="s">
        <v>576</v>
      </c>
      <c r="G15" s="137" t="s">
        <v>576</v>
      </c>
      <c r="H15" s="137">
        <v>158543</v>
      </c>
      <c r="I15" s="137">
        <v>53488</v>
      </c>
      <c r="J15" s="137">
        <v>-439303</v>
      </c>
      <c r="K15" s="206">
        <v>-133250.6</v>
      </c>
      <c r="L15" s="135">
        <v>354021.8</v>
      </c>
      <c r="M15" s="732">
        <v>161158</v>
      </c>
    </row>
    <row r="16" spans="1:16" s="695" customFormat="1" ht="13.5" thickBot="1">
      <c r="A16" s="696" t="s">
        <v>940</v>
      </c>
      <c r="B16" s="697">
        <f aca="true" t="shared" si="3" ref="B16:G16">SUM(B14:B15)</f>
        <v>471802</v>
      </c>
      <c r="C16" s="698">
        <f t="shared" si="3"/>
        <v>623826</v>
      </c>
      <c r="D16" s="698">
        <f t="shared" si="3"/>
        <v>702346</v>
      </c>
      <c r="E16" s="698">
        <f t="shared" si="3"/>
        <v>837339</v>
      </c>
      <c r="F16" s="698">
        <f t="shared" si="3"/>
        <v>1091994.6</v>
      </c>
      <c r="G16" s="698">
        <f t="shared" si="3"/>
        <v>1395544.3</v>
      </c>
      <c r="H16" s="699" t="s">
        <v>1801</v>
      </c>
      <c r="I16" s="699" t="s">
        <v>1801</v>
      </c>
      <c r="J16" s="699" t="s">
        <v>1801</v>
      </c>
      <c r="K16" s="700" t="s">
        <v>1801</v>
      </c>
      <c r="L16" s="701" t="s">
        <v>1801</v>
      </c>
      <c r="M16" s="702" t="s">
        <v>1801</v>
      </c>
      <c r="N16"/>
      <c r="O16"/>
      <c r="P16"/>
    </row>
    <row r="17" spans="1:13" ht="12.75">
      <c r="A17" s="329"/>
      <c r="B17" s="11"/>
      <c r="C17" s="11"/>
      <c r="D17" s="11"/>
      <c r="E17" s="11"/>
      <c r="F17" s="11"/>
      <c r="G17" s="11"/>
      <c r="H17" s="11"/>
      <c r="I17" s="703"/>
      <c r="J17" s="11"/>
      <c r="K17" s="11"/>
      <c r="L17" s="11"/>
      <c r="M17" s="159"/>
    </row>
    <row r="18" spans="1:13" ht="13.5" thickBot="1">
      <c r="A18" s="32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687"/>
    </row>
    <row r="19" spans="1:13" ht="12.75">
      <c r="A19" s="877" t="s">
        <v>1743</v>
      </c>
      <c r="B19" s="672">
        <v>1991</v>
      </c>
      <c r="C19" s="673">
        <v>1992</v>
      </c>
      <c r="D19" s="673">
        <v>1993</v>
      </c>
      <c r="E19" s="673">
        <v>1994</v>
      </c>
      <c r="F19" s="673">
        <v>1995</v>
      </c>
      <c r="G19" s="673">
        <v>1996</v>
      </c>
      <c r="H19" s="673">
        <v>1997</v>
      </c>
      <c r="I19" s="674">
        <v>1998</v>
      </c>
      <c r="J19" s="673">
        <v>1999</v>
      </c>
      <c r="K19" s="675">
        <v>2000</v>
      </c>
      <c r="L19" s="672">
        <v>2001</v>
      </c>
      <c r="M19" s="691">
        <v>2002</v>
      </c>
    </row>
    <row r="20" spans="1:13" ht="13.5" thickBot="1">
      <c r="A20" s="879"/>
      <c r="B20" s="871" t="s">
        <v>573</v>
      </c>
      <c r="C20" s="872"/>
      <c r="D20" s="872"/>
      <c r="E20" s="872"/>
      <c r="F20" s="872"/>
      <c r="G20" s="872"/>
      <c r="H20" s="872"/>
      <c r="I20" s="872"/>
      <c r="J20" s="872"/>
      <c r="K20" s="872"/>
      <c r="L20" s="872"/>
      <c r="M20" s="873"/>
    </row>
    <row r="21" spans="1:14" ht="12.75">
      <c r="A21" s="663" t="s">
        <v>944</v>
      </c>
      <c r="B21" s="147">
        <v>393023</v>
      </c>
      <c r="C21" s="137">
        <v>454636</v>
      </c>
      <c r="D21" s="137">
        <v>488206</v>
      </c>
      <c r="E21" s="137">
        <v>510491.4</v>
      </c>
      <c r="F21" s="137">
        <v>655407</v>
      </c>
      <c r="G21" s="137">
        <v>674700</v>
      </c>
      <c r="H21" s="137">
        <v>646715</v>
      </c>
      <c r="I21" s="147">
        <v>748605.1</v>
      </c>
      <c r="J21" s="137">
        <v>1006118.5</v>
      </c>
      <c r="K21" s="206">
        <v>1196572.2</v>
      </c>
      <c r="L21" s="473">
        <v>1345232.5</v>
      </c>
      <c r="M21" s="731">
        <v>1447173.4</v>
      </c>
      <c r="N21" s="736"/>
    </row>
    <row r="22" spans="1:14" ht="13.5" thickBot="1">
      <c r="A22" s="676" t="s">
        <v>955</v>
      </c>
      <c r="B22" s="677">
        <v>56049</v>
      </c>
      <c r="C22" s="678">
        <v>119389</v>
      </c>
      <c r="D22" s="678">
        <v>184777</v>
      </c>
      <c r="E22" s="678">
        <v>225069.6</v>
      </c>
      <c r="F22" s="678">
        <v>348339</v>
      </c>
      <c r="G22" s="678">
        <v>562511</v>
      </c>
      <c r="H22" s="678">
        <v>566523</v>
      </c>
      <c r="I22" s="679">
        <v>630664.9</v>
      </c>
      <c r="J22" s="678">
        <v>711318.5</v>
      </c>
      <c r="K22" s="117">
        <v>711187.4</v>
      </c>
      <c r="L22" s="679">
        <v>671023.1</v>
      </c>
      <c r="M22" s="733">
        <v>532483.4</v>
      </c>
      <c r="N22" s="736"/>
    </row>
    <row r="23" spans="1:16" s="695" customFormat="1" ht="13.5" thickTop="1">
      <c r="A23" s="692" t="s">
        <v>1746</v>
      </c>
      <c r="B23" s="693">
        <f aca="true" t="shared" si="4" ref="B23:G23">SUM(B21:B22)</f>
        <v>449072</v>
      </c>
      <c r="C23" s="694">
        <f t="shared" si="4"/>
        <v>574025</v>
      </c>
      <c r="D23" s="694">
        <f t="shared" si="4"/>
        <v>672983</v>
      </c>
      <c r="E23" s="694">
        <f t="shared" si="4"/>
        <v>735561</v>
      </c>
      <c r="F23" s="694">
        <f t="shared" si="4"/>
        <v>1003746</v>
      </c>
      <c r="G23" s="694">
        <f t="shared" si="4"/>
        <v>1237211</v>
      </c>
      <c r="H23" s="694">
        <f aca="true" t="shared" si="5" ref="H23:M23">SUM(H21:H22)</f>
        <v>1213238</v>
      </c>
      <c r="I23" s="694">
        <f t="shared" si="5"/>
        <v>1379270</v>
      </c>
      <c r="J23" s="694">
        <f t="shared" si="5"/>
        <v>1717437</v>
      </c>
      <c r="K23" s="694">
        <f t="shared" si="5"/>
        <v>1907759.6</v>
      </c>
      <c r="L23" s="693">
        <f t="shared" si="5"/>
        <v>2016255.6</v>
      </c>
      <c r="M23" s="735">
        <f t="shared" si="5"/>
        <v>1979656.7999999998</v>
      </c>
      <c r="N23" s="217"/>
      <c r="O23"/>
      <c r="P23"/>
    </row>
    <row r="24" spans="1:13" ht="16.5" customHeight="1" thickBot="1">
      <c r="A24" s="680" t="s">
        <v>581</v>
      </c>
      <c r="B24" s="681">
        <f aca="true" t="shared" si="6" ref="B24:M24">(B22/B23)</f>
        <v>0.12481072077528771</v>
      </c>
      <c r="C24" s="682">
        <f t="shared" si="6"/>
        <v>0.20798571490788728</v>
      </c>
      <c r="D24" s="682">
        <f t="shared" si="6"/>
        <v>0.27456414203627727</v>
      </c>
      <c r="E24" s="682">
        <f t="shared" si="6"/>
        <v>0.30598359619392546</v>
      </c>
      <c r="F24" s="682">
        <f t="shared" si="6"/>
        <v>0.34703899193620696</v>
      </c>
      <c r="G24" s="682">
        <f t="shared" si="6"/>
        <v>0.45466052274026014</v>
      </c>
      <c r="H24" s="682">
        <f t="shared" si="6"/>
        <v>0.46695124946630423</v>
      </c>
      <c r="I24" s="682">
        <f>(I22/I23)</f>
        <v>0.4572454269287377</v>
      </c>
      <c r="J24" s="682">
        <f>(J22/J23)</f>
        <v>0.4141744355105893</v>
      </c>
      <c r="K24" s="682">
        <f>(K22/K23)</f>
        <v>0.37278669702409045</v>
      </c>
      <c r="L24" s="690">
        <f t="shared" si="6"/>
        <v>0.3328065648025974</v>
      </c>
      <c r="M24" s="690">
        <f t="shared" si="6"/>
        <v>0.2689776328907112</v>
      </c>
    </row>
    <row r="25" spans="1:16" s="695" customFormat="1" ht="12.75">
      <c r="A25" s="692" t="s">
        <v>572</v>
      </c>
      <c r="B25" s="693">
        <f aca="true" t="shared" si="7" ref="B25:M25">SUM(B14-B23)</f>
        <v>22730</v>
      </c>
      <c r="C25" s="694">
        <f t="shared" si="7"/>
        <v>49801</v>
      </c>
      <c r="D25" s="694">
        <f t="shared" si="7"/>
        <v>29363</v>
      </c>
      <c r="E25" s="694">
        <f t="shared" si="7"/>
        <v>101778</v>
      </c>
      <c r="F25" s="694">
        <f t="shared" si="7"/>
        <v>88248.6000000001</v>
      </c>
      <c r="G25" s="694">
        <f t="shared" si="7"/>
        <v>158333.30000000005</v>
      </c>
      <c r="H25" s="694">
        <f t="shared" si="7"/>
        <v>-158543</v>
      </c>
      <c r="I25" s="694">
        <f t="shared" si="7"/>
        <v>-53488</v>
      </c>
      <c r="J25" s="694">
        <f t="shared" si="7"/>
        <v>439303</v>
      </c>
      <c r="K25" s="694">
        <f t="shared" si="7"/>
        <v>133250.69999999995</v>
      </c>
      <c r="L25" s="693">
        <f t="shared" si="7"/>
        <v>-354021.8000000003</v>
      </c>
      <c r="M25" s="735">
        <f t="shared" si="7"/>
        <v>-161157.99999999953</v>
      </c>
      <c r="N25"/>
      <c r="O25"/>
      <c r="P25"/>
    </row>
    <row r="26" spans="1:13" ht="39" customHeight="1" thickBot="1">
      <c r="A26" s="683" t="s">
        <v>580</v>
      </c>
      <c r="B26" s="704">
        <f aca="true" t="shared" si="8" ref="B26:M26">SUM(B8-B21)</f>
        <v>47429</v>
      </c>
      <c r="C26" s="705">
        <f t="shared" si="8"/>
        <v>78108</v>
      </c>
      <c r="D26" s="705">
        <f t="shared" si="8"/>
        <v>35817</v>
      </c>
      <c r="E26" s="705">
        <f t="shared" si="8"/>
        <v>185329.59999999998</v>
      </c>
      <c r="F26" s="705">
        <f t="shared" si="8"/>
        <v>54030.59999999998</v>
      </c>
      <c r="G26" s="705">
        <f t="shared" si="8"/>
        <v>188665.30000000005</v>
      </c>
      <c r="H26" s="705">
        <f t="shared" si="8"/>
        <v>271436</v>
      </c>
      <c r="I26" s="705">
        <f t="shared" si="8"/>
        <v>368467.6</v>
      </c>
      <c r="J26" s="705">
        <f t="shared" si="8"/>
        <v>209723.19999999995</v>
      </c>
      <c r="K26" s="705">
        <f t="shared" si="8"/>
        <v>163018.30000000005</v>
      </c>
      <c r="L26" s="704">
        <f t="shared" si="8"/>
        <v>116985.19999999995</v>
      </c>
      <c r="M26" s="706">
        <f t="shared" si="8"/>
        <v>191684.80000000028</v>
      </c>
    </row>
    <row r="27" spans="1:12" ht="12.75">
      <c r="A27" s="684" t="s">
        <v>579</v>
      </c>
      <c r="B27" s="685"/>
      <c r="C27" s="685"/>
      <c r="D27" s="685"/>
      <c r="E27" s="685"/>
      <c r="F27" s="685"/>
      <c r="G27" s="685"/>
      <c r="H27" s="685"/>
      <c r="I27" s="686"/>
      <c r="J27" s="685"/>
      <c r="K27" s="685"/>
      <c r="L27" s="685"/>
    </row>
    <row r="28" spans="1:12" ht="12.75">
      <c r="A28" s="684"/>
      <c r="B28" s="685"/>
      <c r="C28" s="685"/>
      <c r="D28" s="685"/>
      <c r="E28" s="685"/>
      <c r="F28" s="685"/>
      <c r="G28" s="685"/>
      <c r="H28" s="685"/>
      <c r="I28" s="686"/>
      <c r="J28" s="685"/>
      <c r="K28" s="685"/>
      <c r="L28" s="685"/>
    </row>
    <row r="29" spans="1:12" ht="12.75">
      <c r="A29" s="684"/>
      <c r="B29" s="685"/>
      <c r="C29" s="685"/>
      <c r="D29" s="685"/>
      <c r="E29" s="685"/>
      <c r="F29" s="685"/>
      <c r="G29" s="685"/>
      <c r="H29" s="685"/>
      <c r="I29" s="686"/>
      <c r="J29" s="685"/>
      <c r="K29" s="685"/>
      <c r="L29" s="685"/>
    </row>
    <row r="30" spans="1:12" ht="12.75">
      <c r="A30" s="684"/>
      <c r="B30" s="685"/>
      <c r="C30" s="685"/>
      <c r="D30" s="685"/>
      <c r="E30" s="685"/>
      <c r="F30" s="685"/>
      <c r="G30" s="685"/>
      <c r="H30" s="685"/>
      <c r="I30" s="686"/>
      <c r="J30" s="685"/>
      <c r="K30" s="685"/>
      <c r="L30" s="685"/>
    </row>
    <row r="31" spans="1:12" ht="12.75">
      <c r="A31" s="684"/>
      <c r="B31" s="685"/>
      <c r="C31" s="685"/>
      <c r="D31" s="685"/>
      <c r="E31" s="685"/>
      <c r="F31" s="685"/>
      <c r="G31" s="685"/>
      <c r="H31" s="685"/>
      <c r="I31" s="686"/>
      <c r="J31" s="685"/>
      <c r="K31" s="685"/>
      <c r="L31" s="685"/>
    </row>
  </sheetData>
  <mergeCells count="5">
    <mergeCell ref="A1:M1"/>
    <mergeCell ref="B20:M20"/>
    <mergeCell ref="B3:M3"/>
    <mergeCell ref="A2:A3"/>
    <mergeCell ref="A19:A20"/>
  </mergeCells>
  <printOptions horizontalCentered="1"/>
  <pageMargins left="0.42" right="0.5905511811023623" top="0.984251968503937" bottom="0.984251968503937" header="0.5118110236220472" footer="0.5118110236220472"/>
  <pageSetup firstPageNumber="38" useFirstPageNumber="1" horizontalDpi="600" verticalDpi="600" orientation="landscape" paperSize="9" r:id="rId2"/>
  <headerFooter alignWithMargins="0">
    <oddHeader>&amp;C&amp;"Arial CE,tučné"&amp;12VÝVOJ PŘÍJMŮ A VÝDAJŮ ZA OBDOBÍ 1991 - 2002</oddHeader>
    <oddFooter>&amp;C&amp;P&amp;RVývoj příjmů a výdajů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83"/>
  <sheetViews>
    <sheetView workbookViewId="0" topLeftCell="A1">
      <selection activeCell="J51" sqref="J50:J51"/>
      <selection activeCell="A1" sqref="A1"/>
    </sheetView>
  </sheetViews>
  <sheetFormatPr defaultColWidth="9.00390625" defaultRowHeight="12.75"/>
  <cols>
    <col min="1" max="1" width="3.75390625" style="538" customWidth="1"/>
    <col min="2" max="2" width="7.875" style="615" customWidth="1"/>
    <col min="3" max="3" width="8.00390625" style="624" customWidth="1"/>
    <col min="4" max="4" width="40.00390625" style="597" customWidth="1"/>
    <col min="5" max="5" width="5.625" style="660" customWidth="1"/>
    <col min="6" max="6" width="11.00390625" style="585" customWidth="1"/>
    <col min="7" max="7" width="12.125" style="174" customWidth="1"/>
    <col min="8" max="8" width="10.125" style="0" bestFit="1" customWidth="1"/>
    <col min="10" max="10" width="15.00390625" style="0" customWidth="1"/>
    <col min="38" max="16384" width="9.125" style="173" customWidth="1"/>
  </cols>
  <sheetData>
    <row r="1" spans="1:37" s="508" customFormat="1" ht="29.25" customHeight="1">
      <c r="A1" s="882" t="s">
        <v>962</v>
      </c>
      <c r="B1" s="883" t="s">
        <v>963</v>
      </c>
      <c r="C1" s="506" t="s">
        <v>964</v>
      </c>
      <c r="D1" s="884" t="s">
        <v>965</v>
      </c>
      <c r="E1" s="885" t="s">
        <v>966</v>
      </c>
      <c r="F1" s="507" t="s">
        <v>967</v>
      </c>
      <c r="G1" s="506" t="s">
        <v>968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508" customFormat="1" ht="8.25" customHeight="1">
      <c r="A2" s="882"/>
      <c r="B2" s="883"/>
      <c r="C2" s="509" t="s">
        <v>1380</v>
      </c>
      <c r="D2" s="884"/>
      <c r="E2" s="885"/>
      <c r="F2" s="881" t="s">
        <v>1380</v>
      </c>
      <c r="G2" s="88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525" customFormat="1" ht="11.25" customHeight="1">
      <c r="A3" s="568"/>
      <c r="B3" s="598"/>
      <c r="C3" s="599"/>
      <c r="D3" s="573" t="s">
        <v>973</v>
      </c>
      <c r="E3" s="650"/>
      <c r="F3" s="513">
        <v>135</v>
      </c>
      <c r="G3" s="514">
        <v>135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603" customFormat="1" ht="11.25" customHeight="1">
      <c r="A4" s="600"/>
      <c r="B4" s="601"/>
      <c r="C4" s="602"/>
      <c r="D4" s="573" t="s">
        <v>974</v>
      </c>
      <c r="E4" s="651"/>
      <c r="F4" s="513">
        <v>744800</v>
      </c>
      <c r="G4" s="514">
        <v>744800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603" customFormat="1" ht="11.25" customHeight="1">
      <c r="A5" s="600"/>
      <c r="B5" s="601"/>
      <c r="C5" s="602"/>
      <c r="D5" s="573" t="s">
        <v>1012</v>
      </c>
      <c r="E5" s="651"/>
      <c r="F5" s="513">
        <v>110</v>
      </c>
      <c r="G5" s="514">
        <v>110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530" customFormat="1" ht="11.25" customHeight="1">
      <c r="A6" s="531"/>
      <c r="B6" s="604"/>
      <c r="C6" s="540"/>
      <c r="D6" s="573" t="s">
        <v>1022</v>
      </c>
      <c r="E6" s="652"/>
      <c r="F6" s="513">
        <v>1200</v>
      </c>
      <c r="G6" s="514">
        <v>1200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530" customFormat="1" ht="11.25" customHeight="1">
      <c r="A7" s="531"/>
      <c r="B7" s="604"/>
      <c r="C7" s="540"/>
      <c r="D7" s="573" t="s">
        <v>1239</v>
      </c>
      <c r="E7" s="652"/>
      <c r="F7" s="513">
        <v>2050</v>
      </c>
      <c r="G7" s="514">
        <v>2050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603" customFormat="1" ht="11.25" customHeight="1">
      <c r="A8" s="568"/>
      <c r="B8" s="605"/>
      <c r="C8" s="573"/>
      <c r="D8" s="573" t="s">
        <v>1240</v>
      </c>
      <c r="E8" s="651"/>
      <c r="F8" s="513">
        <v>2850</v>
      </c>
      <c r="G8" s="514">
        <v>2850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508" customFormat="1" ht="11.25" customHeight="1">
      <c r="A9" s="563" t="s">
        <v>896</v>
      </c>
      <c r="B9" s="606"/>
      <c r="C9" s="544"/>
      <c r="D9" s="565"/>
      <c r="E9" s="653"/>
      <c r="F9" s="546">
        <f>SUM(F3:F8)</f>
        <v>751145</v>
      </c>
      <c r="G9" s="547">
        <f>SUM(G3:G8)</f>
        <v>751145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603" customFormat="1" ht="11.25" customHeight="1">
      <c r="A10" s="568"/>
      <c r="B10" s="605"/>
      <c r="C10" s="573"/>
      <c r="D10" s="573" t="s">
        <v>969</v>
      </c>
      <c r="E10" s="651"/>
      <c r="F10" s="513">
        <v>2600</v>
      </c>
      <c r="G10" s="514">
        <v>2600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603" customFormat="1" ht="11.25" customHeight="1">
      <c r="A11" s="568"/>
      <c r="B11" s="605"/>
      <c r="C11" s="573"/>
      <c r="D11" s="573" t="s">
        <v>973</v>
      </c>
      <c r="E11" s="651"/>
      <c r="F11" s="513">
        <v>80</v>
      </c>
      <c r="G11" s="514">
        <v>80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603" customFormat="1" ht="11.25" customHeight="1">
      <c r="A12" s="568"/>
      <c r="B12" s="605"/>
      <c r="C12" s="514"/>
      <c r="D12" s="573" t="s">
        <v>974</v>
      </c>
      <c r="E12" s="651"/>
      <c r="F12" s="513">
        <v>43630</v>
      </c>
      <c r="G12" s="514">
        <v>92294.7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530" customFormat="1" ht="10.5" customHeight="1">
      <c r="A13" s="531" t="s">
        <v>1008</v>
      </c>
      <c r="B13" s="604" t="s">
        <v>992</v>
      </c>
      <c r="C13" s="522">
        <v>163.9</v>
      </c>
      <c r="D13" s="519" t="s">
        <v>1009</v>
      </c>
      <c r="E13" s="652"/>
      <c r="F13" s="521"/>
      <c r="G13" s="52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530" customFormat="1" ht="10.5" customHeight="1">
      <c r="A14" s="531" t="s">
        <v>976</v>
      </c>
      <c r="B14" s="604" t="s">
        <v>977</v>
      </c>
      <c r="C14" s="522">
        <v>1816</v>
      </c>
      <c r="D14" s="519" t="s">
        <v>1241</v>
      </c>
      <c r="E14" s="652"/>
      <c r="F14" s="521"/>
      <c r="G14" s="522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530" customFormat="1" ht="10.5" customHeight="1">
      <c r="A15" s="531" t="s">
        <v>223</v>
      </c>
      <c r="B15" s="604" t="s">
        <v>224</v>
      </c>
      <c r="C15" s="522">
        <v>3000</v>
      </c>
      <c r="D15" s="519" t="s">
        <v>515</v>
      </c>
      <c r="E15" s="652"/>
      <c r="F15" s="521"/>
      <c r="G15" s="52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530" customFormat="1" ht="10.5" customHeight="1">
      <c r="A16" s="531" t="s">
        <v>308</v>
      </c>
      <c r="B16" s="604" t="s">
        <v>224</v>
      </c>
      <c r="C16" s="522">
        <v>25300</v>
      </c>
      <c r="D16" s="519" t="s">
        <v>309</v>
      </c>
      <c r="E16" s="652"/>
      <c r="F16" s="521"/>
      <c r="G16" s="52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530" customFormat="1" ht="10.5" customHeight="1">
      <c r="A17" s="531" t="s">
        <v>229</v>
      </c>
      <c r="B17" s="604" t="s">
        <v>233</v>
      </c>
      <c r="C17" s="522">
        <v>200</v>
      </c>
      <c r="D17" s="519" t="s">
        <v>516</v>
      </c>
      <c r="E17" s="652"/>
      <c r="F17" s="521"/>
      <c r="G17" s="52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530" customFormat="1" ht="10.5" customHeight="1">
      <c r="A18" s="531" t="s">
        <v>232</v>
      </c>
      <c r="B18" s="604" t="s">
        <v>233</v>
      </c>
      <c r="C18" s="522">
        <v>203.9</v>
      </c>
      <c r="D18" s="519" t="s">
        <v>234</v>
      </c>
      <c r="E18" s="652"/>
      <c r="F18" s="521"/>
      <c r="G18" s="52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530" customFormat="1" ht="10.5" customHeight="1">
      <c r="A19" s="531" t="s">
        <v>517</v>
      </c>
      <c r="B19" s="604" t="s">
        <v>233</v>
      </c>
      <c r="C19" s="522">
        <v>14163.2</v>
      </c>
      <c r="D19" s="519" t="s">
        <v>518</v>
      </c>
      <c r="E19" s="652"/>
      <c r="F19" s="521"/>
      <c r="G19" s="52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530" customFormat="1" ht="10.5" customHeight="1">
      <c r="A20" s="531" t="s">
        <v>281</v>
      </c>
      <c r="B20" s="604" t="s">
        <v>233</v>
      </c>
      <c r="C20" s="522">
        <v>61</v>
      </c>
      <c r="D20" s="519" t="s">
        <v>519</v>
      </c>
      <c r="E20" s="652"/>
      <c r="F20" s="521"/>
      <c r="G20" s="52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530" customFormat="1" ht="10.5" customHeight="1">
      <c r="A21" s="531" t="s">
        <v>310</v>
      </c>
      <c r="B21" s="604" t="s">
        <v>233</v>
      </c>
      <c r="C21" s="522">
        <v>535</v>
      </c>
      <c r="D21" s="519" t="s">
        <v>520</v>
      </c>
      <c r="E21" s="652"/>
      <c r="F21" s="521"/>
      <c r="G21" s="52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530" customFormat="1" ht="10.5" customHeight="1">
      <c r="A22" s="531" t="s">
        <v>461</v>
      </c>
      <c r="B22" s="604" t="s">
        <v>286</v>
      </c>
      <c r="C22" s="522">
        <v>720</v>
      </c>
      <c r="D22" s="519" t="s">
        <v>521</v>
      </c>
      <c r="E22" s="652"/>
      <c r="F22" s="521"/>
      <c r="G22" s="5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530" customFormat="1" ht="10.5" customHeight="1">
      <c r="A23" s="531" t="s">
        <v>237</v>
      </c>
      <c r="B23" s="604" t="s">
        <v>238</v>
      </c>
      <c r="C23" s="522">
        <v>14.7</v>
      </c>
      <c r="D23" s="519" t="s">
        <v>522</v>
      </c>
      <c r="E23" s="652"/>
      <c r="F23" s="521"/>
      <c r="G23" s="52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530" customFormat="1" ht="10.5" customHeight="1">
      <c r="A24" s="531" t="s">
        <v>431</v>
      </c>
      <c r="B24" s="604" t="s">
        <v>238</v>
      </c>
      <c r="C24" s="522">
        <v>1050</v>
      </c>
      <c r="D24" s="519" t="s">
        <v>523</v>
      </c>
      <c r="E24" s="652"/>
      <c r="F24" s="521"/>
      <c r="G24" s="52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530" customFormat="1" ht="10.5" customHeight="1">
      <c r="A25" s="531" t="s">
        <v>316</v>
      </c>
      <c r="B25" s="604" t="s">
        <v>248</v>
      </c>
      <c r="C25" s="522">
        <v>1437</v>
      </c>
      <c r="D25" s="519" t="s">
        <v>524</v>
      </c>
      <c r="E25" s="652"/>
      <c r="F25" s="521"/>
      <c r="G25" s="52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603" customFormat="1" ht="11.25" customHeight="1">
      <c r="A26" s="568"/>
      <c r="B26" s="605"/>
      <c r="C26" s="567"/>
      <c r="D26" s="573" t="s">
        <v>1242</v>
      </c>
      <c r="E26" s="651"/>
      <c r="F26" s="513">
        <v>135</v>
      </c>
      <c r="G26" s="514">
        <v>135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603" customFormat="1" ht="11.25" customHeight="1">
      <c r="A27" s="568"/>
      <c r="B27" s="605"/>
      <c r="C27" s="567"/>
      <c r="D27" s="573" t="s">
        <v>1200</v>
      </c>
      <c r="E27" s="651"/>
      <c r="F27" s="513">
        <v>0</v>
      </c>
      <c r="G27" s="514">
        <v>75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520" customFormat="1" ht="10.5" customHeight="1">
      <c r="A28" s="531" t="s">
        <v>994</v>
      </c>
      <c r="B28" s="604" t="s">
        <v>995</v>
      </c>
      <c r="C28" s="533">
        <v>75</v>
      </c>
      <c r="D28" s="522" t="s">
        <v>1243</v>
      </c>
      <c r="E28" s="637"/>
      <c r="F28" s="521"/>
      <c r="G28" s="52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530" customFormat="1" ht="11.25" customHeight="1">
      <c r="A29" s="531"/>
      <c r="B29" s="604"/>
      <c r="C29" s="540"/>
      <c r="D29" s="573" t="s">
        <v>1007</v>
      </c>
      <c r="E29" s="652"/>
      <c r="F29" s="513">
        <v>492</v>
      </c>
      <c r="G29" s="514">
        <v>492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530" customFormat="1" ht="11.25" customHeight="1">
      <c r="A30" s="531"/>
      <c r="B30" s="604"/>
      <c r="C30" s="540"/>
      <c r="D30" s="573" t="s">
        <v>1012</v>
      </c>
      <c r="E30" s="652"/>
      <c r="F30" s="513">
        <v>1985</v>
      </c>
      <c r="G30" s="514">
        <v>1985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520" customFormat="1" ht="11.25" customHeight="1">
      <c r="A31" s="607"/>
      <c r="B31" s="608"/>
      <c r="C31" s="522"/>
      <c r="D31" s="573" t="s">
        <v>1244</v>
      </c>
      <c r="E31" s="637"/>
      <c r="F31" s="513">
        <v>350</v>
      </c>
      <c r="G31" s="514">
        <v>350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520" customFormat="1" ht="11.25" customHeight="1">
      <c r="A32" s="607"/>
      <c r="B32" s="608"/>
      <c r="C32" s="522"/>
      <c r="D32" s="573" t="s">
        <v>1208</v>
      </c>
      <c r="E32" s="637"/>
      <c r="F32" s="513">
        <v>100</v>
      </c>
      <c r="G32" s="514">
        <v>272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20" customFormat="1" ht="10.5" customHeight="1">
      <c r="A33" s="607" t="s">
        <v>1218</v>
      </c>
      <c r="B33" s="608" t="s">
        <v>980</v>
      </c>
      <c r="C33" s="522">
        <v>172</v>
      </c>
      <c r="D33" s="522" t="s">
        <v>1245</v>
      </c>
      <c r="E33" s="637"/>
      <c r="F33" s="521"/>
      <c r="G33" s="52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530" customFormat="1" ht="11.25" customHeight="1">
      <c r="A34" s="531"/>
      <c r="B34" s="609"/>
      <c r="C34" s="540"/>
      <c r="D34" s="573" t="s">
        <v>1030</v>
      </c>
      <c r="E34" s="652"/>
      <c r="F34" s="513">
        <v>800</v>
      </c>
      <c r="G34" s="514">
        <v>800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530" customFormat="1" ht="11.25" customHeight="1">
      <c r="A35" s="531"/>
      <c r="B35" s="609"/>
      <c r="C35" s="540"/>
      <c r="D35" s="573" t="s">
        <v>1031</v>
      </c>
      <c r="E35" s="652"/>
      <c r="F35" s="513">
        <v>3480</v>
      </c>
      <c r="G35" s="514">
        <v>3480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530" customFormat="1" ht="11.25" customHeight="1">
      <c r="A36" s="531"/>
      <c r="B36" s="604"/>
      <c r="C36" s="540"/>
      <c r="D36" s="573" t="s">
        <v>1033</v>
      </c>
      <c r="E36" s="652"/>
      <c r="F36" s="513">
        <v>54688</v>
      </c>
      <c r="G36" s="514">
        <v>125430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520" customFormat="1" ht="10.5" customHeight="1">
      <c r="A37" s="531" t="s">
        <v>1230</v>
      </c>
      <c r="B37" s="604" t="s">
        <v>980</v>
      </c>
      <c r="C37" s="522">
        <v>2000</v>
      </c>
      <c r="D37" s="522" t="s">
        <v>1246</v>
      </c>
      <c r="E37" s="637"/>
      <c r="F37" s="521"/>
      <c r="G37" s="52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520" customFormat="1" ht="10.5" customHeight="1">
      <c r="A38" s="531" t="s">
        <v>1220</v>
      </c>
      <c r="B38" s="604" t="s">
        <v>980</v>
      </c>
      <c r="C38" s="522">
        <v>1700</v>
      </c>
      <c r="D38" s="522" t="s">
        <v>1221</v>
      </c>
      <c r="E38" s="637"/>
      <c r="F38" s="521"/>
      <c r="G38" s="52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520" customFormat="1" ht="10.5" customHeight="1">
      <c r="A39" s="531" t="s">
        <v>1222</v>
      </c>
      <c r="B39" s="604" t="s">
        <v>980</v>
      </c>
      <c r="C39" s="522">
        <v>2000</v>
      </c>
      <c r="D39" s="522" t="s">
        <v>1223</v>
      </c>
      <c r="E39" s="637"/>
      <c r="F39" s="521"/>
      <c r="G39" s="52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520" customFormat="1" ht="10.5" customHeight="1">
      <c r="A40" s="531" t="s">
        <v>1224</v>
      </c>
      <c r="B40" s="604" t="s">
        <v>1225</v>
      </c>
      <c r="C40" s="522">
        <v>6500</v>
      </c>
      <c r="D40" s="522" t="s">
        <v>1226</v>
      </c>
      <c r="E40" s="637"/>
      <c r="F40" s="521"/>
      <c r="G40" s="52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520" customFormat="1" ht="10.5" customHeight="1">
      <c r="A41" s="531" t="s">
        <v>525</v>
      </c>
      <c r="B41" s="604" t="s">
        <v>219</v>
      </c>
      <c r="C41" s="522">
        <v>51</v>
      </c>
      <c r="D41" s="522" t="s">
        <v>526</v>
      </c>
      <c r="E41" s="637"/>
      <c r="F41" s="521"/>
      <c r="G41" s="52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520" customFormat="1" ht="10.5" customHeight="1">
      <c r="A42" s="531" t="s">
        <v>495</v>
      </c>
      <c r="B42" s="604" t="s">
        <v>279</v>
      </c>
      <c r="C42" s="522">
        <v>120</v>
      </c>
      <c r="D42" s="522" t="s">
        <v>527</v>
      </c>
      <c r="E42" s="637"/>
      <c r="F42" s="521"/>
      <c r="G42" s="52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520" customFormat="1" ht="10.5" customHeight="1">
      <c r="A43" s="531" t="s">
        <v>283</v>
      </c>
      <c r="B43" s="604" t="s">
        <v>233</v>
      </c>
      <c r="C43" s="522">
        <v>77</v>
      </c>
      <c r="D43" s="522" t="s">
        <v>528</v>
      </c>
      <c r="E43" s="637"/>
      <c r="F43" s="521"/>
      <c r="G43" s="52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520" customFormat="1" ht="10.5" customHeight="1">
      <c r="A44" s="531" t="s">
        <v>1808</v>
      </c>
      <c r="B44" s="604" t="s">
        <v>264</v>
      </c>
      <c r="C44" s="522">
        <v>8375</v>
      </c>
      <c r="D44" s="522" t="s">
        <v>494</v>
      </c>
      <c r="E44" s="637"/>
      <c r="F44" s="521"/>
      <c r="G44" s="522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520" customFormat="1" ht="10.5" customHeight="1">
      <c r="A45" s="531" t="s">
        <v>1713</v>
      </c>
      <c r="B45" s="604" t="s">
        <v>264</v>
      </c>
      <c r="C45" s="522">
        <v>49919</v>
      </c>
      <c r="D45" s="522" t="s">
        <v>529</v>
      </c>
      <c r="E45" s="637"/>
      <c r="F45" s="521"/>
      <c r="G45" s="522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603" customFormat="1" ht="11.25" customHeight="1">
      <c r="A46" s="568"/>
      <c r="B46" s="605"/>
      <c r="C46" s="573"/>
      <c r="D46" s="573" t="s">
        <v>1240</v>
      </c>
      <c r="E46" s="651"/>
      <c r="F46" s="513">
        <v>290</v>
      </c>
      <c r="G46" s="514">
        <v>290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530" customFormat="1" ht="11.25" customHeight="1">
      <c r="A47" s="531"/>
      <c r="B47" s="604"/>
      <c r="C47" s="540"/>
      <c r="D47" s="573" t="s">
        <v>1045</v>
      </c>
      <c r="E47" s="652"/>
      <c r="F47" s="513">
        <v>1505</v>
      </c>
      <c r="G47" s="514">
        <v>1145.7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520" customFormat="1" ht="10.5" customHeight="1">
      <c r="A48" s="886" t="s">
        <v>288</v>
      </c>
      <c r="B48" s="886"/>
      <c r="C48" s="522">
        <v>-359.3</v>
      </c>
      <c r="D48" s="554" t="s">
        <v>321</v>
      </c>
      <c r="E48" s="637"/>
      <c r="F48" s="513"/>
      <c r="G48" s="51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</row>
    <row r="49" spans="1:42" s="3" customFormat="1" ht="11.25" customHeight="1">
      <c r="A49" s="538"/>
      <c r="B49" s="539"/>
      <c r="C49" s="11"/>
      <c r="D49" s="529" t="s">
        <v>322</v>
      </c>
      <c r="E49" s="2"/>
      <c r="F49" s="513">
        <v>0</v>
      </c>
      <c r="G49" s="514">
        <v>359.3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520" customFormat="1" ht="10.5" customHeight="1">
      <c r="A50" s="886" t="s">
        <v>288</v>
      </c>
      <c r="B50" s="886"/>
      <c r="C50" s="518">
        <v>359.3</v>
      </c>
      <c r="D50" s="519" t="s">
        <v>324</v>
      </c>
      <c r="E50" s="637"/>
      <c r="F50" s="521"/>
      <c r="G50" s="52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37" s="530" customFormat="1" ht="11.25" customHeight="1">
      <c r="A51" s="531"/>
      <c r="B51" s="610"/>
      <c r="C51" s="540"/>
      <c r="D51" s="573" t="s">
        <v>1048</v>
      </c>
      <c r="E51" s="652"/>
      <c r="F51" s="513">
        <v>11400</v>
      </c>
      <c r="G51" s="514">
        <v>11400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530" customFormat="1" ht="11.25" customHeight="1">
      <c r="A52" s="531"/>
      <c r="B52" s="610"/>
      <c r="C52" s="540"/>
      <c r="D52" s="573" t="s">
        <v>1049</v>
      </c>
      <c r="E52" s="652"/>
      <c r="F52" s="513">
        <v>2550</v>
      </c>
      <c r="G52" s="514">
        <v>2550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530" customFormat="1" ht="11.25" customHeight="1">
      <c r="A53" s="531"/>
      <c r="B53" s="610"/>
      <c r="C53" s="540"/>
      <c r="D53" s="573" t="s">
        <v>1050</v>
      </c>
      <c r="E53" s="652"/>
      <c r="F53" s="513">
        <v>4050</v>
      </c>
      <c r="G53" s="514">
        <v>5273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530" customFormat="1" ht="10.5" customHeight="1">
      <c r="A54" s="531" t="s">
        <v>258</v>
      </c>
      <c r="B54" s="610" t="s">
        <v>259</v>
      </c>
      <c r="C54" s="554">
        <v>1223</v>
      </c>
      <c r="D54" s="554" t="s">
        <v>530</v>
      </c>
      <c r="E54" s="654"/>
      <c r="F54" s="645"/>
      <c r="G54" s="51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530" customFormat="1" ht="11.25" customHeight="1">
      <c r="A55" s="531"/>
      <c r="B55" s="610"/>
      <c r="C55" s="540"/>
      <c r="D55" s="573" t="s">
        <v>1058</v>
      </c>
      <c r="E55" s="652"/>
      <c r="F55" s="513">
        <v>625</v>
      </c>
      <c r="G55" s="514">
        <v>625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574" customFormat="1" ht="11.25" customHeight="1">
      <c r="A56" s="563" t="s">
        <v>911</v>
      </c>
      <c r="B56" s="606"/>
      <c r="C56" s="547"/>
      <c r="D56" s="565"/>
      <c r="E56" s="655"/>
      <c r="F56" s="546">
        <f>SUM(F10:F55)</f>
        <v>128760</v>
      </c>
      <c r="G56" s="547">
        <f>SUM(G10:G55)</f>
        <v>249636.7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171" customFormat="1" ht="14.25" customHeight="1">
      <c r="A57" s="613"/>
      <c r="B57" s="614"/>
      <c r="C57" s="596"/>
      <c r="D57" s="529" t="s">
        <v>531</v>
      </c>
      <c r="E57" s="656"/>
      <c r="F57" s="513">
        <v>0</v>
      </c>
      <c r="G57" s="514">
        <v>9456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649" customFormat="1" ht="10.5" customHeight="1">
      <c r="A58" s="646" t="s">
        <v>276</v>
      </c>
      <c r="B58" s="647" t="s">
        <v>224</v>
      </c>
      <c r="C58" s="102">
        <v>9456</v>
      </c>
      <c r="D58" s="648" t="s">
        <v>532</v>
      </c>
      <c r="E58" s="58"/>
      <c r="F58" s="89"/>
      <c r="G58" s="10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649" customFormat="1" ht="10.5" customHeight="1">
      <c r="A59" s="646" t="s">
        <v>487</v>
      </c>
      <c r="B59" s="647" t="s">
        <v>227</v>
      </c>
      <c r="C59" s="102">
        <v>9200</v>
      </c>
      <c r="D59" s="648" t="s">
        <v>533</v>
      </c>
      <c r="E59" s="58"/>
      <c r="F59" s="89"/>
      <c r="G59" s="10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649" customFormat="1" ht="10.5" customHeight="1">
      <c r="A60" s="646" t="s">
        <v>512</v>
      </c>
      <c r="B60" s="647" t="s">
        <v>513</v>
      </c>
      <c r="C60" s="102">
        <v>-9200</v>
      </c>
      <c r="D60" s="648" t="s">
        <v>534</v>
      </c>
      <c r="E60" s="58"/>
      <c r="F60" s="89"/>
      <c r="G60" s="10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530" customFormat="1" ht="11.25" customHeight="1">
      <c r="A61" s="531"/>
      <c r="B61" s="604"/>
      <c r="C61" s="540"/>
      <c r="D61" s="573" t="s">
        <v>1012</v>
      </c>
      <c r="E61" s="652"/>
      <c r="F61" s="513">
        <v>5</v>
      </c>
      <c r="G61" s="514">
        <v>128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520" customFormat="1" ht="10.5" customHeight="1">
      <c r="A62" s="531" t="s">
        <v>1205</v>
      </c>
      <c r="B62" s="604" t="s">
        <v>980</v>
      </c>
      <c r="C62" s="522">
        <v>88</v>
      </c>
      <c r="D62" s="522" t="s">
        <v>1247</v>
      </c>
      <c r="E62" s="637"/>
      <c r="F62" s="521"/>
      <c r="G62" s="52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520" customFormat="1" ht="10.5" customHeight="1">
      <c r="A63" s="531" t="s">
        <v>283</v>
      </c>
      <c r="B63" s="604" t="s">
        <v>233</v>
      </c>
      <c r="C63" s="522">
        <v>35</v>
      </c>
      <c r="D63" s="522" t="s">
        <v>535</v>
      </c>
      <c r="E63" s="637"/>
      <c r="F63" s="521"/>
      <c r="G63" s="522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530" customFormat="1" ht="11.25" customHeight="1">
      <c r="A64" s="531"/>
      <c r="B64" s="604"/>
      <c r="C64" s="540"/>
      <c r="D64" s="573" t="s">
        <v>1031</v>
      </c>
      <c r="E64" s="652"/>
      <c r="F64" s="513">
        <v>48000</v>
      </c>
      <c r="G64" s="514">
        <v>57745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520" customFormat="1" ht="10.5" customHeight="1">
      <c r="A65" s="531" t="s">
        <v>221</v>
      </c>
      <c r="B65" s="604" t="s">
        <v>219</v>
      </c>
      <c r="C65" s="522">
        <v>1560</v>
      </c>
      <c r="D65" s="554" t="s">
        <v>536</v>
      </c>
      <c r="E65" s="637"/>
      <c r="F65" s="513"/>
      <c r="G65" s="51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520" customFormat="1" ht="10.5" customHeight="1">
      <c r="A66" s="531" t="s">
        <v>500</v>
      </c>
      <c r="B66" s="604" t="s">
        <v>219</v>
      </c>
      <c r="C66" s="522">
        <v>1400</v>
      </c>
      <c r="D66" s="554" t="s">
        <v>537</v>
      </c>
      <c r="E66" s="637"/>
      <c r="F66" s="513"/>
      <c r="G66" s="514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520" customFormat="1" ht="10.5" customHeight="1">
      <c r="A67" s="531" t="s">
        <v>481</v>
      </c>
      <c r="B67" s="604" t="s">
        <v>219</v>
      </c>
      <c r="C67" s="522">
        <v>2000</v>
      </c>
      <c r="D67" s="554" t="s">
        <v>538</v>
      </c>
      <c r="E67" s="637"/>
      <c r="F67" s="513"/>
      <c r="G67" s="51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520" customFormat="1" ht="10.5" customHeight="1">
      <c r="A68" s="531" t="s">
        <v>326</v>
      </c>
      <c r="B68" s="604" t="s">
        <v>219</v>
      </c>
      <c r="C68" s="522">
        <v>1000</v>
      </c>
      <c r="D68" s="554" t="s">
        <v>539</v>
      </c>
      <c r="E68" s="637"/>
      <c r="F68" s="513"/>
      <c r="G68" s="51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520" customFormat="1" ht="10.5" customHeight="1">
      <c r="A69" s="531" t="s">
        <v>484</v>
      </c>
      <c r="B69" s="604" t="s">
        <v>540</v>
      </c>
      <c r="C69" s="522">
        <v>1785</v>
      </c>
      <c r="D69" s="554" t="s">
        <v>541</v>
      </c>
      <c r="E69" s="637"/>
      <c r="F69" s="513"/>
      <c r="G69" s="514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s="520" customFormat="1" ht="10.5" customHeight="1">
      <c r="A70" s="531" t="s">
        <v>226</v>
      </c>
      <c r="B70" s="604" t="s">
        <v>227</v>
      </c>
      <c r="C70" s="522">
        <v>2000</v>
      </c>
      <c r="D70" s="554" t="s">
        <v>542</v>
      </c>
      <c r="E70" s="637"/>
      <c r="F70" s="513"/>
      <c r="G70" s="514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574" customFormat="1" ht="11.25" customHeight="1">
      <c r="A71" s="563" t="s">
        <v>1350</v>
      </c>
      <c r="B71" s="606"/>
      <c r="C71" s="547"/>
      <c r="D71" s="565"/>
      <c r="E71" s="655"/>
      <c r="F71" s="546">
        <f>SUM(F61:F64)</f>
        <v>48005</v>
      </c>
      <c r="G71" s="547">
        <f>SUM(G57:G64)</f>
        <v>67329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574" customFormat="1" ht="3.75" customHeight="1">
      <c r="A72" s="611"/>
      <c r="B72" s="612"/>
      <c r="C72" s="577"/>
      <c r="D72" s="551"/>
      <c r="E72" s="657"/>
      <c r="F72" s="552"/>
      <c r="G72" s="57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574" customFormat="1" ht="11.25" customHeight="1">
      <c r="A73" s="563" t="s">
        <v>928</v>
      </c>
      <c r="B73" s="606"/>
      <c r="C73" s="547"/>
      <c r="D73" s="565"/>
      <c r="E73" s="655"/>
      <c r="F73" s="546">
        <f>SUM(F9+F56+F71)</f>
        <v>927910</v>
      </c>
      <c r="G73" s="547">
        <f>SUM(G71,G56,G9)</f>
        <v>1068110.7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171" customFormat="1" ht="23.25" customHeight="1">
      <c r="A74" s="613"/>
      <c r="B74" s="614"/>
      <c r="C74" s="596"/>
      <c r="D74" s="529" t="s">
        <v>1248</v>
      </c>
      <c r="E74" s="656"/>
      <c r="F74" s="513">
        <v>99425</v>
      </c>
      <c r="G74" s="514">
        <v>101854.1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49" customFormat="1" ht="10.5" customHeight="1">
      <c r="A75" s="538" t="s">
        <v>1008</v>
      </c>
      <c r="B75" s="615" t="s">
        <v>992</v>
      </c>
      <c r="C75" s="585">
        <v>2429.1</v>
      </c>
      <c r="D75" s="519" t="s">
        <v>1009</v>
      </c>
      <c r="E75" s="39"/>
      <c r="F75" s="521"/>
      <c r="G75" s="5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49" customFormat="1" ht="12" customHeight="1">
      <c r="A76" s="538"/>
      <c r="B76" s="615"/>
      <c r="C76" s="585"/>
      <c r="D76" s="529" t="s">
        <v>543</v>
      </c>
      <c r="E76" s="39"/>
      <c r="F76" s="513">
        <v>0</v>
      </c>
      <c r="G76" s="514">
        <v>27249.6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49" customFormat="1" ht="10.5" customHeight="1">
      <c r="A77" s="538" t="s">
        <v>274</v>
      </c>
      <c r="B77" s="615" t="s">
        <v>219</v>
      </c>
      <c r="C77" s="585">
        <v>4220.4</v>
      </c>
      <c r="D77" s="534" t="s">
        <v>544</v>
      </c>
      <c r="E77" s="39">
        <v>98071</v>
      </c>
      <c r="F77" s="513"/>
      <c r="G77" s="51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49" customFormat="1" ht="10.5" customHeight="1">
      <c r="A78" s="538" t="s">
        <v>329</v>
      </c>
      <c r="B78" s="615" t="s">
        <v>233</v>
      </c>
      <c r="C78" s="585">
        <v>2</v>
      </c>
      <c r="D78" s="534" t="s">
        <v>545</v>
      </c>
      <c r="E78" s="39">
        <v>98064</v>
      </c>
      <c r="F78" s="513"/>
      <c r="G78" s="51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49" customFormat="1" ht="10.5" customHeight="1">
      <c r="A79" s="538" t="s">
        <v>271</v>
      </c>
      <c r="B79" s="615" t="s">
        <v>238</v>
      </c>
      <c r="C79" s="585">
        <v>10600</v>
      </c>
      <c r="D79" s="534" t="s">
        <v>546</v>
      </c>
      <c r="E79" s="39">
        <v>98255</v>
      </c>
      <c r="F79" s="513"/>
      <c r="G79" s="51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49" customFormat="1" ht="10.5" customHeight="1">
      <c r="A80" s="538" t="s">
        <v>290</v>
      </c>
      <c r="B80" s="615" t="s">
        <v>248</v>
      </c>
      <c r="C80" s="585">
        <v>4542.2</v>
      </c>
      <c r="D80" s="534" t="s">
        <v>547</v>
      </c>
      <c r="E80" s="39">
        <v>98187</v>
      </c>
      <c r="F80" s="513"/>
      <c r="G80" s="51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49" customFormat="1" ht="10.5" customHeight="1">
      <c r="A81" s="538" t="s">
        <v>293</v>
      </c>
      <c r="B81" s="615" t="s">
        <v>248</v>
      </c>
      <c r="C81" s="585">
        <v>5100</v>
      </c>
      <c r="D81" s="534" t="s">
        <v>548</v>
      </c>
      <c r="E81" s="39">
        <v>98250</v>
      </c>
      <c r="F81" s="513"/>
      <c r="G81" s="51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49" customFormat="1" ht="10.5" customHeight="1">
      <c r="A82" s="538" t="s">
        <v>1829</v>
      </c>
      <c r="B82" s="615" t="s">
        <v>254</v>
      </c>
      <c r="C82" s="585">
        <v>2785</v>
      </c>
      <c r="D82" s="534" t="s">
        <v>549</v>
      </c>
      <c r="E82" s="39">
        <v>98072</v>
      </c>
      <c r="F82" s="513"/>
      <c r="G82" s="51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49" customFormat="1" ht="12" customHeight="1">
      <c r="A83" s="538"/>
      <c r="B83" s="615"/>
      <c r="C83" s="585"/>
      <c r="D83" s="529" t="s">
        <v>550</v>
      </c>
      <c r="E83" s="39"/>
      <c r="F83" s="513">
        <v>0</v>
      </c>
      <c r="G83" s="514">
        <v>304296.4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49" customFormat="1" ht="10.5" customHeight="1">
      <c r="A84" s="538" t="s">
        <v>269</v>
      </c>
      <c r="B84" s="615" t="s">
        <v>219</v>
      </c>
      <c r="C84" s="585">
        <v>351</v>
      </c>
      <c r="D84" s="534" t="s">
        <v>551</v>
      </c>
      <c r="E84" s="39">
        <v>35063</v>
      </c>
      <c r="F84" s="513"/>
      <c r="G84" s="51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49" customFormat="1" ht="10.5" customHeight="1">
      <c r="A85" s="538" t="s">
        <v>552</v>
      </c>
      <c r="B85" s="615" t="s">
        <v>219</v>
      </c>
      <c r="C85" s="585">
        <v>175028.2</v>
      </c>
      <c r="D85" s="534" t="s">
        <v>553</v>
      </c>
      <c r="E85" s="39">
        <v>33150</v>
      </c>
      <c r="F85" s="513"/>
      <c r="G85" s="51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49" customFormat="1" ht="10.5" customHeight="1">
      <c r="A86" s="538" t="s">
        <v>274</v>
      </c>
      <c r="B86" s="615" t="s">
        <v>219</v>
      </c>
      <c r="C86" s="585">
        <v>601.1</v>
      </c>
      <c r="D86" s="534" t="s">
        <v>553</v>
      </c>
      <c r="E86" s="39">
        <v>33245</v>
      </c>
      <c r="F86" s="513"/>
      <c r="G86" s="51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49" customFormat="1" ht="10.5" customHeight="1">
      <c r="A87" s="538" t="s">
        <v>554</v>
      </c>
      <c r="B87" s="615" t="s">
        <v>219</v>
      </c>
      <c r="C87" s="585">
        <v>10</v>
      </c>
      <c r="D87" s="534" t="s">
        <v>553</v>
      </c>
      <c r="E87" s="39">
        <v>33163</v>
      </c>
      <c r="F87" s="513"/>
      <c r="G87" s="51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49" customFormat="1" ht="10.5" customHeight="1">
      <c r="A88" s="538" t="s">
        <v>555</v>
      </c>
      <c r="B88" s="615" t="s">
        <v>259</v>
      </c>
      <c r="C88" s="585">
        <v>245</v>
      </c>
      <c r="D88" s="534" t="s">
        <v>556</v>
      </c>
      <c r="E88" s="39">
        <v>13101</v>
      </c>
      <c r="F88" s="513"/>
      <c r="G88" s="514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49" customFormat="1" ht="10.5" customHeight="1">
      <c r="A89" s="538" t="s">
        <v>235</v>
      </c>
      <c r="B89" s="615" t="s">
        <v>233</v>
      </c>
      <c r="C89" s="585">
        <v>1966</v>
      </c>
      <c r="D89" s="534" t="s">
        <v>557</v>
      </c>
      <c r="E89" s="39">
        <v>13256</v>
      </c>
      <c r="F89" s="513"/>
      <c r="G89" s="51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49" customFormat="1" ht="10.5" customHeight="1">
      <c r="A90" s="538" t="s">
        <v>462</v>
      </c>
      <c r="B90" s="615" t="s">
        <v>286</v>
      </c>
      <c r="C90" s="585">
        <v>3440</v>
      </c>
      <c r="D90" s="534" t="s">
        <v>558</v>
      </c>
      <c r="E90" s="39">
        <v>34108</v>
      </c>
      <c r="F90" s="513"/>
      <c r="G90" s="51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49" customFormat="1" ht="10.5" customHeight="1">
      <c r="A91" s="538" t="s">
        <v>314</v>
      </c>
      <c r="B91" s="615" t="s">
        <v>238</v>
      </c>
      <c r="C91" s="585">
        <v>130</v>
      </c>
      <c r="D91" s="534" t="s">
        <v>559</v>
      </c>
      <c r="E91" s="39">
        <v>22059</v>
      </c>
      <c r="F91" s="513"/>
      <c r="G91" s="514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49" customFormat="1" ht="10.5" customHeight="1">
      <c r="A92" s="538" t="s">
        <v>466</v>
      </c>
      <c r="B92" s="615" t="s">
        <v>248</v>
      </c>
      <c r="C92" s="585">
        <v>100.1</v>
      </c>
      <c r="D92" s="534" t="s">
        <v>556</v>
      </c>
      <c r="E92" s="39">
        <v>13101</v>
      </c>
      <c r="F92" s="513"/>
      <c r="G92" s="51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49" customFormat="1" ht="10.5" customHeight="1">
      <c r="A93" s="538" t="s">
        <v>560</v>
      </c>
      <c r="B93" s="615" t="s">
        <v>248</v>
      </c>
      <c r="C93" s="585">
        <v>117964.3</v>
      </c>
      <c r="D93" s="534" t="s">
        <v>553</v>
      </c>
      <c r="E93" s="39">
        <v>33150</v>
      </c>
      <c r="F93" s="513"/>
      <c r="G93" s="51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s="49" customFormat="1" ht="10.5" customHeight="1">
      <c r="A94" s="538" t="s">
        <v>561</v>
      </c>
      <c r="B94" s="615" t="s">
        <v>248</v>
      </c>
      <c r="C94" s="585">
        <v>3890</v>
      </c>
      <c r="D94" s="534" t="s">
        <v>553</v>
      </c>
      <c r="E94" s="39">
        <v>33265</v>
      </c>
      <c r="F94" s="513"/>
      <c r="G94" s="51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s="49" customFormat="1" ht="10.5" customHeight="1">
      <c r="A95" s="538" t="s">
        <v>470</v>
      </c>
      <c r="B95" s="615" t="s">
        <v>248</v>
      </c>
      <c r="C95" s="585">
        <v>500</v>
      </c>
      <c r="D95" s="534" t="s">
        <v>562</v>
      </c>
      <c r="E95" s="39">
        <v>34054</v>
      </c>
      <c r="F95" s="513"/>
      <c r="G95" s="51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s="49" customFormat="1" ht="10.5" customHeight="1">
      <c r="A96" s="538" t="s">
        <v>563</v>
      </c>
      <c r="B96" s="615" t="s">
        <v>254</v>
      </c>
      <c r="C96" s="585">
        <v>70.7</v>
      </c>
      <c r="D96" s="534" t="s">
        <v>564</v>
      </c>
      <c r="E96" s="39">
        <v>33150</v>
      </c>
      <c r="F96" s="513"/>
      <c r="G96" s="514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s="49" customFormat="1" ht="11.25" customHeight="1">
      <c r="A97" s="538"/>
      <c r="B97" s="615"/>
      <c r="C97" s="585"/>
      <c r="D97" s="529" t="s">
        <v>1249</v>
      </c>
      <c r="E97" s="39"/>
      <c r="F97" s="513">
        <v>5000</v>
      </c>
      <c r="G97" s="514">
        <v>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s="520" customFormat="1" ht="10.5" customHeight="1">
      <c r="A98" s="531" t="s">
        <v>975</v>
      </c>
      <c r="B98" s="517" t="s">
        <v>971</v>
      </c>
      <c r="C98" s="518">
        <v>-5000</v>
      </c>
      <c r="D98" s="519" t="s">
        <v>972</v>
      </c>
      <c r="E98" s="637"/>
      <c r="F98" s="513"/>
      <c r="G98" s="514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s="520" customFormat="1" ht="24" customHeight="1">
      <c r="A99" s="531"/>
      <c r="B99" s="517"/>
      <c r="C99" s="518"/>
      <c r="D99" s="529" t="s">
        <v>565</v>
      </c>
      <c r="E99" s="637"/>
      <c r="F99" s="513">
        <v>0</v>
      </c>
      <c r="G99" s="514">
        <v>61920.6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s="520" customFormat="1" ht="10.5" customHeight="1">
      <c r="A100" s="531" t="s">
        <v>247</v>
      </c>
      <c r="B100" s="517" t="s">
        <v>248</v>
      </c>
      <c r="C100" s="518">
        <v>23513</v>
      </c>
      <c r="D100" s="519" t="s">
        <v>566</v>
      </c>
      <c r="E100" s="637">
        <v>17259</v>
      </c>
      <c r="F100" s="513"/>
      <c r="G100" s="51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s="520" customFormat="1" ht="10.5" customHeight="1">
      <c r="A101" s="531" t="s">
        <v>1779</v>
      </c>
      <c r="B101" s="517" t="s">
        <v>248</v>
      </c>
      <c r="C101" s="518">
        <v>30000</v>
      </c>
      <c r="D101" s="519" t="s">
        <v>567</v>
      </c>
      <c r="E101" s="637">
        <v>98253</v>
      </c>
      <c r="F101" s="513"/>
      <c r="G101" s="51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s="520" customFormat="1" ht="10.5" customHeight="1">
      <c r="A102" s="531" t="s">
        <v>1822</v>
      </c>
      <c r="B102" s="517" t="s">
        <v>254</v>
      </c>
      <c r="C102" s="518">
        <v>0.6</v>
      </c>
      <c r="D102" s="519" t="s">
        <v>568</v>
      </c>
      <c r="E102" s="637"/>
      <c r="F102" s="513"/>
      <c r="G102" s="51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s="520" customFormat="1" ht="10.5" customHeight="1">
      <c r="A103" s="531" t="s">
        <v>255</v>
      </c>
      <c r="B103" s="517" t="s">
        <v>254</v>
      </c>
      <c r="C103" s="518">
        <v>8140</v>
      </c>
      <c r="D103" s="519" t="s">
        <v>566</v>
      </c>
      <c r="E103" s="637">
        <v>17259</v>
      </c>
      <c r="F103" s="513"/>
      <c r="G103" s="51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s="520" customFormat="1" ht="10.5" customHeight="1">
      <c r="A104" s="531" t="s">
        <v>1834</v>
      </c>
      <c r="B104" s="517" t="s">
        <v>254</v>
      </c>
      <c r="C104" s="518">
        <v>267</v>
      </c>
      <c r="D104" s="519" t="s">
        <v>569</v>
      </c>
      <c r="E104" s="637">
        <v>17258</v>
      </c>
      <c r="F104" s="513"/>
      <c r="G104" s="51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s="520" customFormat="1" ht="21" customHeight="1">
      <c r="A105" s="531"/>
      <c r="B105" s="517"/>
      <c r="C105" s="518"/>
      <c r="D105" s="529" t="s">
        <v>1250</v>
      </c>
      <c r="E105" s="637"/>
      <c r="F105" s="513">
        <v>0</v>
      </c>
      <c r="G105" s="514">
        <v>95.8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s="520" customFormat="1" ht="10.5" customHeight="1">
      <c r="A106" s="531" t="s">
        <v>1010</v>
      </c>
      <c r="B106" s="517" t="s">
        <v>1005</v>
      </c>
      <c r="C106" s="518">
        <v>95.8</v>
      </c>
      <c r="D106" s="519" t="s">
        <v>1251</v>
      </c>
      <c r="E106" s="637"/>
      <c r="F106" s="513"/>
      <c r="G106" s="51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s="49" customFormat="1" ht="24.75" customHeight="1">
      <c r="A107" s="538"/>
      <c r="B107" s="615"/>
      <c r="C107" s="585"/>
      <c r="D107" s="529" t="s">
        <v>1252</v>
      </c>
      <c r="E107" s="39"/>
      <c r="F107" s="513">
        <v>0</v>
      </c>
      <c r="G107" s="514">
        <v>1575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s="49" customFormat="1" ht="10.5" customHeight="1">
      <c r="A108" s="538" t="s">
        <v>994</v>
      </c>
      <c r="B108" s="615" t="s">
        <v>995</v>
      </c>
      <c r="C108" s="585">
        <v>1575</v>
      </c>
      <c r="D108" s="519" t="s">
        <v>1253</v>
      </c>
      <c r="E108" s="39">
        <v>9106</v>
      </c>
      <c r="F108" s="521"/>
      <c r="G108" s="522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s="49" customFormat="1" ht="11.25" customHeight="1">
      <c r="A109" s="538"/>
      <c r="B109" s="615"/>
      <c r="C109" s="11"/>
      <c r="D109" s="529" t="s">
        <v>1254</v>
      </c>
      <c r="E109" s="39"/>
      <c r="F109" s="616">
        <v>0</v>
      </c>
      <c r="G109" s="617">
        <v>85700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s="49" customFormat="1" ht="10.5" customHeight="1">
      <c r="A110" s="538" t="s">
        <v>1215</v>
      </c>
      <c r="B110" s="615" t="s">
        <v>977</v>
      </c>
      <c r="C110" s="11">
        <v>11500</v>
      </c>
      <c r="D110" s="534" t="s">
        <v>1255</v>
      </c>
      <c r="E110" s="39">
        <v>17075</v>
      </c>
      <c r="F110" s="521"/>
      <c r="G110" s="52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s="49" customFormat="1" ht="10.5" customHeight="1">
      <c r="A111" s="538" t="s">
        <v>490</v>
      </c>
      <c r="B111" s="615" t="s">
        <v>238</v>
      </c>
      <c r="C111" s="11">
        <v>24000</v>
      </c>
      <c r="D111" s="534" t="s">
        <v>570</v>
      </c>
      <c r="E111" s="39">
        <v>17633</v>
      </c>
      <c r="F111" s="521"/>
      <c r="G111" s="52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s="49" customFormat="1" ht="10.5" customHeight="1">
      <c r="A112" s="538" t="s">
        <v>492</v>
      </c>
      <c r="B112" s="615" t="s">
        <v>248</v>
      </c>
      <c r="C112" s="11">
        <v>50000</v>
      </c>
      <c r="D112" s="534">
        <v>0</v>
      </c>
      <c r="E112" s="39">
        <v>13501</v>
      </c>
      <c r="F112" s="521"/>
      <c r="G112" s="52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s="49" customFormat="1" ht="10.5" customHeight="1">
      <c r="A113" s="538" t="s">
        <v>497</v>
      </c>
      <c r="B113" s="615" t="s">
        <v>248</v>
      </c>
      <c r="C113" s="11">
        <v>200</v>
      </c>
      <c r="D113" s="534" t="s">
        <v>626</v>
      </c>
      <c r="E113" s="39">
        <v>22094</v>
      </c>
      <c r="F113" s="521"/>
      <c r="G113" s="52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s="508" customFormat="1" ht="12.75">
      <c r="A114" s="538"/>
      <c r="B114" s="615"/>
      <c r="C114" s="591"/>
      <c r="D114" s="618" t="s">
        <v>1256</v>
      </c>
      <c r="E114" s="644"/>
      <c r="F114" s="513">
        <v>0</v>
      </c>
      <c r="G114" s="514">
        <v>6259.7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s="49" customFormat="1" ht="10.5" customHeight="1">
      <c r="A115" s="538" t="s">
        <v>1024</v>
      </c>
      <c r="B115" s="615" t="s">
        <v>1025</v>
      </c>
      <c r="C115" s="11">
        <v>495.5</v>
      </c>
      <c r="D115" s="519" t="s">
        <v>1257</v>
      </c>
      <c r="E115" s="39"/>
      <c r="F115" s="521"/>
      <c r="G115" s="52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s="49" customFormat="1" ht="10.5" customHeight="1">
      <c r="A116" s="538" t="s">
        <v>299</v>
      </c>
      <c r="B116" s="615" t="s">
        <v>259</v>
      </c>
      <c r="C116" s="11">
        <v>495</v>
      </c>
      <c r="D116" s="519" t="s">
        <v>1257</v>
      </c>
      <c r="E116" s="39"/>
      <c r="F116" s="521"/>
      <c r="G116" s="52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s="530" customFormat="1" ht="10.5" customHeight="1">
      <c r="A117" s="531" t="s">
        <v>517</v>
      </c>
      <c r="B117" s="604" t="s">
        <v>233</v>
      </c>
      <c r="C117" s="522">
        <v>5269.2</v>
      </c>
      <c r="D117" s="519" t="s">
        <v>518</v>
      </c>
      <c r="E117" s="652"/>
      <c r="F117" s="521"/>
      <c r="G117" s="522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s="520" customFormat="1" ht="21" customHeight="1">
      <c r="A118" s="531"/>
      <c r="B118" s="517"/>
      <c r="C118" s="518"/>
      <c r="D118" s="529" t="s">
        <v>571</v>
      </c>
      <c r="E118" s="637"/>
      <c r="F118" s="513">
        <v>0</v>
      </c>
      <c r="G118" s="514">
        <v>60.2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s="520" customFormat="1" ht="10.5" customHeight="1">
      <c r="A119" s="531" t="s">
        <v>499</v>
      </c>
      <c r="B119" s="517" t="s">
        <v>248</v>
      </c>
      <c r="C119" s="518">
        <v>60.2</v>
      </c>
      <c r="D119" s="519" t="s">
        <v>1251</v>
      </c>
      <c r="E119" s="637"/>
      <c r="F119" s="513"/>
      <c r="G119" s="51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s="508" customFormat="1" ht="23.25" customHeight="1">
      <c r="A120" s="538"/>
      <c r="B120" s="615"/>
      <c r="C120" s="591"/>
      <c r="D120" s="618" t="s">
        <v>1258</v>
      </c>
      <c r="E120" s="644"/>
      <c r="F120" s="513">
        <v>7000</v>
      </c>
      <c r="G120" s="514">
        <v>7000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s="574" customFormat="1" ht="11.25" customHeight="1">
      <c r="A121" s="563" t="s">
        <v>933</v>
      </c>
      <c r="B121" s="606"/>
      <c r="C121" s="547"/>
      <c r="D121" s="565"/>
      <c r="E121" s="655"/>
      <c r="F121" s="546">
        <f>SUM(F74:F120)</f>
        <v>111425</v>
      </c>
      <c r="G121" s="547">
        <f>SUM(G74:G120)</f>
        <v>596011.3999999999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s="574" customFormat="1" ht="3.75" customHeight="1">
      <c r="A122" s="575"/>
      <c r="B122" s="612"/>
      <c r="C122" s="577"/>
      <c r="D122" s="551"/>
      <c r="E122" s="657"/>
      <c r="F122" s="552"/>
      <c r="G122" s="577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s="583" customFormat="1" ht="15">
      <c r="A123" s="578" t="s">
        <v>934</v>
      </c>
      <c r="B123" s="619"/>
      <c r="C123" s="580"/>
      <c r="D123" s="620"/>
      <c r="E123" s="658"/>
      <c r="F123" s="582">
        <f>SUM(F73+F121)</f>
        <v>1039335</v>
      </c>
      <c r="G123" s="580">
        <f>SUM(G73,G121)</f>
        <v>1664122.0999999999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6" ht="12.75">
      <c r="A124" s="880" t="s">
        <v>1238</v>
      </c>
      <c r="B124" s="880"/>
      <c r="C124" s="621">
        <f>SUM(C3:C109)</f>
        <v>532767.2</v>
      </c>
      <c r="D124" s="173"/>
      <c r="E124" s="659"/>
      <c r="F124" s="174"/>
    </row>
    <row r="125" spans="5:37" s="1" customFormat="1" ht="25.5" customHeight="1">
      <c r="E125" s="28"/>
      <c r="F125" s="6"/>
      <c r="G125" s="6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6" ht="12.75">
      <c r="A126" s="622"/>
      <c r="B126" s="1"/>
      <c r="C126" s="174"/>
      <c r="D126" s="623"/>
      <c r="F126" s="174"/>
    </row>
    <row r="127" spans="4:6" ht="12.75">
      <c r="D127" s="173"/>
      <c r="E127" s="659"/>
      <c r="F127" s="174"/>
    </row>
    <row r="128" spans="4:6" ht="12.75">
      <c r="D128" s="173"/>
      <c r="E128" s="659"/>
      <c r="F128" s="174"/>
    </row>
    <row r="129" spans="1:6" ht="12.75">
      <c r="A129" s="622"/>
      <c r="B129" s="1"/>
      <c r="C129" s="174"/>
      <c r="D129" s="173"/>
      <c r="E129" s="659"/>
      <c r="F129" s="174"/>
    </row>
    <row r="130" spans="1:6" ht="12.75">
      <c r="A130" s="622"/>
      <c r="B130" s="1"/>
      <c r="C130" s="174"/>
      <c r="D130" s="173"/>
      <c r="E130" s="659"/>
      <c r="F130" s="174"/>
    </row>
    <row r="131" spans="1:6" ht="12.75">
      <c r="A131" s="622"/>
      <c r="B131" s="1"/>
      <c r="C131" s="174"/>
      <c r="D131" s="173"/>
      <c r="E131" s="659"/>
      <c r="F131" s="174"/>
    </row>
    <row r="132" spans="1:6" ht="12.75">
      <c r="A132" s="622"/>
      <c r="B132" s="1"/>
      <c r="C132" s="625"/>
      <c r="D132" s="173"/>
      <c r="E132" s="659"/>
      <c r="F132" s="174"/>
    </row>
    <row r="133" spans="1:6" ht="12.75">
      <c r="A133" s="622"/>
      <c r="B133" s="1"/>
      <c r="C133" s="625"/>
      <c r="D133" s="173"/>
      <c r="E133" s="659"/>
      <c r="F133" s="174"/>
    </row>
    <row r="134" spans="1:6" ht="12.75">
      <c r="A134" s="622"/>
      <c r="B134" s="1"/>
      <c r="C134" s="625"/>
      <c r="D134" s="173"/>
      <c r="E134" s="659"/>
      <c r="F134" s="174"/>
    </row>
    <row r="135" spans="1:6" ht="12.75">
      <c r="A135" s="622"/>
      <c r="B135" s="1"/>
      <c r="C135" s="625"/>
      <c r="D135" s="173"/>
      <c r="E135" s="659"/>
      <c r="F135" s="174"/>
    </row>
    <row r="136" spans="1:6" ht="12.75">
      <c r="A136" s="622"/>
      <c r="B136" s="1"/>
      <c r="C136" s="625"/>
      <c r="D136" s="173"/>
      <c r="E136" s="659"/>
      <c r="F136" s="174"/>
    </row>
    <row r="137" spans="1:6" ht="12.75">
      <c r="A137" s="622"/>
      <c r="B137" s="1"/>
      <c r="C137" s="625"/>
      <c r="D137" s="173"/>
      <c r="E137" s="659"/>
      <c r="F137" s="174"/>
    </row>
    <row r="138" spans="1:6" ht="12.75">
      <c r="A138" s="622"/>
      <c r="B138" s="1"/>
      <c r="C138" s="625"/>
      <c r="D138" s="173"/>
      <c r="E138" s="659"/>
      <c r="F138" s="174"/>
    </row>
    <row r="139" spans="1:6" ht="12.75">
      <c r="A139" s="622"/>
      <c r="B139" s="1"/>
      <c r="C139" s="625"/>
      <c r="D139" s="173"/>
      <c r="E139" s="659"/>
      <c r="F139" s="174"/>
    </row>
    <row r="140" spans="1:6" ht="12.75">
      <c r="A140" s="622"/>
      <c r="B140" s="1"/>
      <c r="C140" s="625"/>
      <c r="D140" s="173"/>
      <c r="E140" s="659"/>
      <c r="F140" s="174"/>
    </row>
    <row r="141" spans="4:5" ht="12.75">
      <c r="D141" s="305"/>
      <c r="E141" s="661"/>
    </row>
    <row r="142" spans="4:5" ht="12.75">
      <c r="D142" s="305"/>
      <c r="E142" s="661"/>
    </row>
    <row r="143" spans="4:5" ht="12.75">
      <c r="D143" s="305"/>
      <c r="E143" s="661"/>
    </row>
    <row r="144" spans="4:5" ht="12.75">
      <c r="D144" s="305"/>
      <c r="E144" s="661"/>
    </row>
    <row r="145" spans="4:5" ht="12.75">
      <c r="D145" s="305"/>
      <c r="E145" s="661"/>
    </row>
    <row r="146" spans="4:5" ht="12.75">
      <c r="D146" s="305"/>
      <c r="E146" s="661"/>
    </row>
    <row r="147" spans="4:5" ht="12.75">
      <c r="D147" s="305"/>
      <c r="E147" s="661"/>
    </row>
    <row r="148" spans="4:5" ht="12.75">
      <c r="D148" s="305"/>
      <c r="E148" s="661"/>
    </row>
    <row r="149" spans="4:5" ht="12.75">
      <c r="D149" s="305"/>
      <c r="E149" s="661"/>
    </row>
    <row r="150" spans="4:5" ht="12.75">
      <c r="D150" s="305"/>
      <c r="E150" s="661"/>
    </row>
    <row r="151" spans="4:5" ht="12.75">
      <c r="D151" s="305"/>
      <c r="E151" s="661"/>
    </row>
    <row r="152" spans="4:5" ht="12.75">
      <c r="D152" s="305"/>
      <c r="E152" s="661"/>
    </row>
    <row r="153" spans="4:5" ht="12.75">
      <c r="D153" s="305"/>
      <c r="E153" s="661"/>
    </row>
    <row r="154" spans="4:5" ht="12.75">
      <c r="D154" s="305"/>
      <c r="E154" s="661"/>
    </row>
    <row r="155" spans="4:5" ht="12.75">
      <c r="D155" s="305"/>
      <c r="E155" s="661"/>
    </row>
    <row r="156" spans="4:5" ht="12.75">
      <c r="D156" s="305"/>
      <c r="E156" s="661"/>
    </row>
    <row r="157" spans="4:5" ht="12.75">
      <c r="D157" s="305"/>
      <c r="E157" s="661"/>
    </row>
    <row r="158" spans="4:5" ht="12.75">
      <c r="D158" s="305"/>
      <c r="E158" s="661"/>
    </row>
    <row r="159" spans="4:5" ht="12.75">
      <c r="D159" s="305"/>
      <c r="E159" s="661"/>
    </row>
    <row r="160" spans="4:5" ht="12.75">
      <c r="D160" s="305"/>
      <c r="E160" s="661"/>
    </row>
    <row r="161" spans="4:5" ht="12.75">
      <c r="D161" s="305"/>
      <c r="E161" s="661"/>
    </row>
    <row r="162" spans="4:5" ht="12.75">
      <c r="D162" s="305"/>
      <c r="E162" s="661"/>
    </row>
    <row r="163" spans="4:5" ht="12.75">
      <c r="D163" s="305"/>
      <c r="E163" s="661"/>
    </row>
    <row r="164" spans="4:5" ht="12.75">
      <c r="D164" s="305"/>
      <c r="E164" s="661"/>
    </row>
    <row r="165" spans="4:5" ht="12.75">
      <c r="D165" s="305"/>
      <c r="E165" s="661"/>
    </row>
    <row r="166" spans="4:5" ht="12.75">
      <c r="D166" s="305"/>
      <c r="E166" s="661"/>
    </row>
    <row r="167" spans="4:5" ht="12.75">
      <c r="D167" s="305"/>
      <c r="E167" s="661"/>
    </row>
    <row r="168" spans="4:5" ht="12.75">
      <c r="D168" s="305"/>
      <c r="E168" s="661"/>
    </row>
    <row r="169" spans="4:5" ht="12.75">
      <c r="D169" s="305"/>
      <c r="E169" s="661"/>
    </row>
    <row r="170" spans="4:5" ht="12.75">
      <c r="D170" s="305"/>
      <c r="E170" s="661"/>
    </row>
    <row r="171" spans="4:5" ht="12.75">
      <c r="D171" s="305"/>
      <c r="E171" s="661"/>
    </row>
    <row r="172" spans="4:5" ht="12.75">
      <c r="D172" s="305"/>
      <c r="E172" s="661"/>
    </row>
    <row r="173" spans="4:5" ht="12.75">
      <c r="D173" s="305"/>
      <c r="E173" s="661"/>
    </row>
    <row r="174" spans="4:5" ht="12.75">
      <c r="D174" s="305"/>
      <c r="E174" s="661"/>
    </row>
    <row r="175" spans="4:5" ht="12.75">
      <c r="D175" s="305"/>
      <c r="E175" s="661"/>
    </row>
    <row r="176" spans="4:5" ht="12.75">
      <c r="D176" s="305"/>
      <c r="E176" s="661"/>
    </row>
    <row r="177" spans="4:5" ht="12.75">
      <c r="D177" s="305"/>
      <c r="E177" s="661"/>
    </row>
    <row r="178" spans="4:5" ht="12.75">
      <c r="D178" s="305"/>
      <c r="E178" s="661"/>
    </row>
    <row r="179" spans="4:5" ht="12.75">
      <c r="D179" s="305"/>
      <c r="E179" s="661"/>
    </row>
    <row r="180" spans="4:5" ht="12.75">
      <c r="D180" s="305"/>
      <c r="E180" s="661"/>
    </row>
    <row r="181" spans="4:5" ht="12.75">
      <c r="D181" s="305"/>
      <c r="E181" s="661"/>
    </row>
    <row r="182" spans="4:5" ht="12.75">
      <c r="D182" s="305"/>
      <c r="E182" s="661"/>
    </row>
    <row r="183" spans="4:5" ht="12.75">
      <c r="D183" s="305"/>
      <c r="E183" s="661"/>
    </row>
  </sheetData>
  <mergeCells count="8">
    <mergeCell ref="A124:B124"/>
    <mergeCell ref="F2:G2"/>
    <mergeCell ref="A1:A2"/>
    <mergeCell ref="B1:B2"/>
    <mergeCell ref="D1:D2"/>
    <mergeCell ref="E1:E2"/>
    <mergeCell ref="A48:B48"/>
    <mergeCell ref="A50:B50"/>
  </mergeCells>
  <printOptions/>
  <pageMargins left="0.75" right="0.61" top="1" bottom="0.78" header="0.4921259845" footer="0.4921259845"/>
  <pageSetup horizontalDpi="600" verticalDpi="600" orientation="portrait" paperSize="9" r:id="rId2"/>
  <headerFooter alignWithMargins="0">
    <oddHeader>&amp;C&amp;"Arial CE,tučné"&amp;12PŘEHLED ROZPOČTOVÝCH OPATŘENÍ V ROZPOČTU ROKU 2002 - příjmová část</oddHeader>
    <oddFooter>&amp;C&amp;8&amp;P&amp;R&amp;8Přehled rozpočtových opatření v SR roku 2002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64"/>
  <sheetViews>
    <sheetView workbookViewId="0" topLeftCell="A1">
      <selection activeCell="J115" sqref="J115"/>
      <selection activeCell="A1" sqref="A1"/>
    </sheetView>
  </sheetViews>
  <sheetFormatPr defaultColWidth="9.00390625" defaultRowHeight="12" customHeight="1"/>
  <cols>
    <col min="1" max="1" width="4.75390625" style="538" customWidth="1"/>
    <col min="2" max="2" width="7.875" style="539" customWidth="1"/>
    <col min="3" max="3" width="7.75390625" style="596" customWidth="1"/>
    <col min="4" max="4" width="42.00390625" style="597" customWidth="1"/>
    <col min="5" max="5" width="5.25390625" style="2" customWidth="1"/>
    <col min="6" max="6" width="11.625" style="587" customWidth="1"/>
    <col min="7" max="7" width="12.875" style="328" customWidth="1"/>
    <col min="8" max="8" width="10.75390625" style="0" bestFit="1" customWidth="1"/>
    <col min="9" max="10" width="10.125" style="0" bestFit="1" customWidth="1"/>
    <col min="11" max="11" width="15.00390625" style="0" customWidth="1"/>
    <col min="43" max="16384" width="9.125" style="508" customWidth="1"/>
  </cols>
  <sheetData>
    <row r="1" spans="1:7" ht="28.5" customHeight="1">
      <c r="A1" s="882" t="s">
        <v>962</v>
      </c>
      <c r="B1" s="883" t="s">
        <v>963</v>
      </c>
      <c r="C1" s="506" t="s">
        <v>964</v>
      </c>
      <c r="D1" s="884" t="s">
        <v>965</v>
      </c>
      <c r="E1" s="885" t="s">
        <v>966</v>
      </c>
      <c r="F1" s="507" t="s">
        <v>967</v>
      </c>
      <c r="G1" s="506" t="s">
        <v>968</v>
      </c>
    </row>
    <row r="2" spans="1:7" ht="8.25" customHeight="1">
      <c r="A2" s="882"/>
      <c r="B2" s="883"/>
      <c r="C2" s="509" t="s">
        <v>1380</v>
      </c>
      <c r="D2" s="884"/>
      <c r="E2" s="885"/>
      <c r="F2" s="881" t="s">
        <v>1380</v>
      </c>
      <c r="G2" s="881"/>
    </row>
    <row r="3" spans="1:42" s="515" customFormat="1" ht="11.25" customHeight="1">
      <c r="A3" s="510"/>
      <c r="B3" s="511"/>
      <c r="C3" s="511"/>
      <c r="D3" s="511" t="s">
        <v>969</v>
      </c>
      <c r="E3" s="636"/>
      <c r="F3" s="513">
        <v>32974</v>
      </c>
      <c r="G3" s="514">
        <v>34448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523" customFormat="1" ht="10.5" customHeight="1">
      <c r="A4" s="516" t="s">
        <v>970</v>
      </c>
      <c r="B4" s="517" t="s">
        <v>971</v>
      </c>
      <c r="C4" s="518">
        <v>1474</v>
      </c>
      <c r="D4" s="519" t="s">
        <v>972</v>
      </c>
      <c r="E4" s="637"/>
      <c r="F4" s="521"/>
      <c r="G4" s="52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525" customFormat="1" ht="11.25" customHeight="1">
      <c r="A5" s="524"/>
      <c r="B5" s="511"/>
      <c r="C5" s="511"/>
      <c r="D5" s="511" t="s">
        <v>973</v>
      </c>
      <c r="E5" s="636"/>
      <c r="F5" s="513">
        <v>2093</v>
      </c>
      <c r="G5" s="514">
        <v>2093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530" customFormat="1" ht="11.25" customHeight="1">
      <c r="A6" s="526"/>
      <c r="B6" s="527"/>
      <c r="C6" s="528"/>
      <c r="D6" s="529" t="s">
        <v>974</v>
      </c>
      <c r="E6" s="637"/>
      <c r="F6" s="513">
        <v>76091</v>
      </c>
      <c r="G6" s="514">
        <v>70345.1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520" customFormat="1" ht="10.5" customHeight="1">
      <c r="A7" s="531" t="s">
        <v>975</v>
      </c>
      <c r="B7" s="517" t="s">
        <v>971</v>
      </c>
      <c r="C7" s="518">
        <v>-13500</v>
      </c>
      <c r="D7" s="519" t="s">
        <v>972</v>
      </c>
      <c r="E7" s="637"/>
      <c r="F7" s="521"/>
      <c r="G7" s="5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520" customFormat="1" ht="10.5" customHeight="1">
      <c r="A8" s="531" t="s">
        <v>976</v>
      </c>
      <c r="B8" s="517" t="s">
        <v>977</v>
      </c>
      <c r="C8" s="518">
        <v>1816</v>
      </c>
      <c r="D8" s="519" t="s">
        <v>978</v>
      </c>
      <c r="E8" s="637"/>
      <c r="F8" s="521"/>
      <c r="G8" s="52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520" customFormat="1" ht="10.5" customHeight="1">
      <c r="A9" s="531" t="s">
        <v>979</v>
      </c>
      <c r="B9" s="517" t="s">
        <v>980</v>
      </c>
      <c r="C9" s="518">
        <v>-20</v>
      </c>
      <c r="D9" s="519" t="s">
        <v>981</v>
      </c>
      <c r="E9" s="637"/>
      <c r="F9" s="521"/>
      <c r="G9" s="52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520" customFormat="1" ht="10.5" customHeight="1">
      <c r="A10" s="531" t="s">
        <v>982</v>
      </c>
      <c r="B10" s="517" t="s">
        <v>980</v>
      </c>
      <c r="C10" s="518">
        <v>-150</v>
      </c>
      <c r="D10" s="519" t="s">
        <v>983</v>
      </c>
      <c r="E10" s="637"/>
      <c r="F10" s="521"/>
      <c r="G10" s="52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520" customFormat="1" ht="10.5" customHeight="1">
      <c r="A11" s="531" t="s">
        <v>984</v>
      </c>
      <c r="B11" s="532" t="s">
        <v>980</v>
      </c>
      <c r="C11" s="533">
        <v>-400</v>
      </c>
      <c r="D11" s="534" t="s">
        <v>985</v>
      </c>
      <c r="E11" s="637"/>
      <c r="F11" s="513"/>
      <c r="G11" s="51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520" customFormat="1" ht="10.5" customHeight="1">
      <c r="A12" s="531" t="s">
        <v>986</v>
      </c>
      <c r="B12" s="517" t="s">
        <v>980</v>
      </c>
      <c r="C12" s="518">
        <v>-599.5</v>
      </c>
      <c r="D12" s="519" t="s">
        <v>987</v>
      </c>
      <c r="E12" s="637"/>
      <c r="F12" s="521"/>
      <c r="G12" s="52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520" customFormat="1" ht="10.5" customHeight="1">
      <c r="A13" s="531" t="s">
        <v>218</v>
      </c>
      <c r="B13" s="517" t="s">
        <v>219</v>
      </c>
      <c r="C13" s="518">
        <v>-70</v>
      </c>
      <c r="D13" s="519" t="s">
        <v>220</v>
      </c>
      <c r="E13" s="637"/>
      <c r="F13" s="513"/>
      <c r="G13" s="51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20" customFormat="1" ht="10.5" customHeight="1">
      <c r="A14" s="531" t="s">
        <v>221</v>
      </c>
      <c r="B14" s="517" t="s">
        <v>219</v>
      </c>
      <c r="C14" s="518">
        <v>1560</v>
      </c>
      <c r="D14" s="519" t="s">
        <v>222</v>
      </c>
      <c r="E14" s="637"/>
      <c r="F14" s="513"/>
      <c r="G14" s="5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520" customFormat="1" ht="10.5" customHeight="1">
      <c r="A15" s="531" t="s">
        <v>223</v>
      </c>
      <c r="B15" s="517" t="s">
        <v>224</v>
      </c>
      <c r="C15" s="518">
        <v>3550</v>
      </c>
      <c r="D15" s="519" t="s">
        <v>225</v>
      </c>
      <c r="E15" s="637"/>
      <c r="F15" s="513"/>
      <c r="G15" s="51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520" customFormat="1" ht="10.5" customHeight="1">
      <c r="A16" s="531" t="s">
        <v>226</v>
      </c>
      <c r="B16" s="517" t="s">
        <v>227</v>
      </c>
      <c r="C16" s="518">
        <v>-30000</v>
      </c>
      <c r="D16" s="519" t="s">
        <v>228</v>
      </c>
      <c r="E16" s="637"/>
      <c r="F16" s="513"/>
      <c r="G16" s="51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520" customFormat="1" ht="10.5" customHeight="1">
      <c r="A17" s="531" t="s">
        <v>229</v>
      </c>
      <c r="B17" s="517" t="s">
        <v>230</v>
      </c>
      <c r="C17" s="518">
        <v>200</v>
      </c>
      <c r="D17" s="519" t="s">
        <v>231</v>
      </c>
      <c r="E17" s="637"/>
      <c r="F17" s="513"/>
      <c r="G17" s="51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520" customFormat="1" ht="10.5" customHeight="1">
      <c r="A18" s="531" t="s">
        <v>232</v>
      </c>
      <c r="B18" s="517" t="s">
        <v>233</v>
      </c>
      <c r="C18" s="518">
        <v>203.9</v>
      </c>
      <c r="D18" s="519" t="s">
        <v>234</v>
      </c>
      <c r="E18" s="637"/>
      <c r="F18" s="513"/>
      <c r="G18" s="51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520" customFormat="1" ht="10.5" customHeight="1">
      <c r="A19" s="531" t="s">
        <v>235</v>
      </c>
      <c r="B19" s="517" t="s">
        <v>233</v>
      </c>
      <c r="C19" s="518">
        <v>1966</v>
      </c>
      <c r="D19" s="519" t="s">
        <v>236</v>
      </c>
      <c r="E19" s="637"/>
      <c r="F19" s="513"/>
      <c r="G19" s="51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520" customFormat="1" ht="10.5" customHeight="1">
      <c r="A20" s="531" t="s">
        <v>237</v>
      </c>
      <c r="B20" s="517" t="s">
        <v>238</v>
      </c>
      <c r="C20" s="518">
        <v>14.7</v>
      </c>
      <c r="D20" s="519" t="s">
        <v>239</v>
      </c>
      <c r="E20" s="637"/>
      <c r="F20" s="513"/>
      <c r="G20" s="51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520" customFormat="1" ht="10.5" customHeight="1">
      <c r="A21" s="531" t="s">
        <v>240</v>
      </c>
      <c r="B21" s="517" t="s">
        <v>238</v>
      </c>
      <c r="C21" s="518">
        <v>-700</v>
      </c>
      <c r="D21" s="519" t="s">
        <v>241</v>
      </c>
      <c r="E21" s="637"/>
      <c r="F21" s="513"/>
      <c r="G21" s="51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520" customFormat="1" ht="10.5" customHeight="1">
      <c r="A22" s="531" t="s">
        <v>242</v>
      </c>
      <c r="B22" s="517" t="s">
        <v>243</v>
      </c>
      <c r="C22" s="518">
        <v>-50</v>
      </c>
      <c r="D22" s="519" t="s">
        <v>244</v>
      </c>
      <c r="E22" s="637"/>
      <c r="F22" s="513"/>
      <c r="G22" s="514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520" customFormat="1" ht="10.5" customHeight="1">
      <c r="A23" s="531" t="s">
        <v>245</v>
      </c>
      <c r="B23" s="517" t="s">
        <v>243</v>
      </c>
      <c r="C23" s="518">
        <v>-500</v>
      </c>
      <c r="D23" s="519" t="s">
        <v>246</v>
      </c>
      <c r="E23" s="637"/>
      <c r="F23" s="513"/>
      <c r="G23" s="51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520" customFormat="1" ht="10.5" customHeight="1">
      <c r="A24" s="531" t="s">
        <v>247</v>
      </c>
      <c r="B24" s="517" t="s">
        <v>248</v>
      </c>
      <c r="C24" s="518">
        <v>23513</v>
      </c>
      <c r="D24" s="519" t="s">
        <v>249</v>
      </c>
      <c r="E24" s="637">
        <v>17259</v>
      </c>
      <c r="F24" s="513"/>
      <c r="G24" s="51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520" customFormat="1" ht="10.5" customHeight="1">
      <c r="A25" s="531" t="s">
        <v>250</v>
      </c>
      <c r="B25" s="517" t="s">
        <v>248</v>
      </c>
      <c r="C25" s="518">
        <v>-520</v>
      </c>
      <c r="D25" s="519" t="s">
        <v>251</v>
      </c>
      <c r="E25" s="637"/>
      <c r="F25" s="513"/>
      <c r="G25" s="51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520" customFormat="1" ht="10.5" customHeight="1">
      <c r="A26" s="531" t="s">
        <v>252</v>
      </c>
      <c r="B26" s="517" t="s">
        <v>248</v>
      </c>
      <c r="C26" s="518">
        <v>-150</v>
      </c>
      <c r="D26" s="519" t="s">
        <v>253</v>
      </c>
      <c r="E26" s="637"/>
      <c r="F26" s="513"/>
      <c r="G26" s="5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520" customFormat="1" ht="10.5" customHeight="1">
      <c r="A27" s="531" t="s">
        <v>1822</v>
      </c>
      <c r="B27" s="517" t="s">
        <v>254</v>
      </c>
      <c r="C27" s="518">
        <v>-50</v>
      </c>
      <c r="D27" s="519" t="s">
        <v>244</v>
      </c>
      <c r="E27" s="637"/>
      <c r="F27" s="513"/>
      <c r="G27" s="51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520" customFormat="1" ht="10.5" customHeight="1">
      <c r="A28" s="531" t="s">
        <v>255</v>
      </c>
      <c r="B28" s="517" t="s">
        <v>254</v>
      </c>
      <c r="C28" s="518">
        <v>8140</v>
      </c>
      <c r="D28" s="519" t="s">
        <v>249</v>
      </c>
      <c r="E28" s="637">
        <v>17259</v>
      </c>
      <c r="F28" s="513"/>
      <c r="G28" s="514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530" customFormat="1" ht="11.25" customHeight="1">
      <c r="A29" s="526"/>
      <c r="B29" s="527"/>
      <c r="C29" s="528"/>
      <c r="D29" s="529" t="s">
        <v>988</v>
      </c>
      <c r="E29" s="637"/>
      <c r="F29" s="513">
        <v>5893</v>
      </c>
      <c r="G29" s="514">
        <v>5993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520" customFormat="1" ht="10.5" customHeight="1">
      <c r="A30" s="531" t="s">
        <v>989</v>
      </c>
      <c r="B30" s="517" t="s">
        <v>971</v>
      </c>
      <c r="C30" s="518">
        <v>80</v>
      </c>
      <c r="D30" s="519" t="s">
        <v>972</v>
      </c>
      <c r="E30" s="637"/>
      <c r="F30" s="521"/>
      <c r="G30" s="52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20" customFormat="1" ht="10.5" customHeight="1">
      <c r="A31" s="531" t="s">
        <v>979</v>
      </c>
      <c r="B31" s="517" t="s">
        <v>980</v>
      </c>
      <c r="C31" s="518">
        <v>20</v>
      </c>
      <c r="D31" s="519" t="s">
        <v>981</v>
      </c>
      <c r="E31" s="637"/>
      <c r="F31" s="521"/>
      <c r="G31" s="52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520" customFormat="1" ht="10.5" customHeight="1">
      <c r="A32" s="531" t="s">
        <v>256</v>
      </c>
      <c r="B32" s="517" t="s">
        <v>219</v>
      </c>
      <c r="C32" s="518"/>
      <c r="D32" s="519" t="s">
        <v>257</v>
      </c>
      <c r="E32" s="637"/>
      <c r="F32" s="521"/>
      <c r="G32" s="52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530" customFormat="1" ht="11.25" customHeight="1">
      <c r="A33" s="526"/>
      <c r="B33" s="527"/>
      <c r="C33" s="528"/>
      <c r="D33" s="535" t="s">
        <v>990</v>
      </c>
      <c r="E33" s="637"/>
      <c r="F33" s="513">
        <v>16525</v>
      </c>
      <c r="G33" s="514">
        <v>59373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520" customFormat="1" ht="10.5" customHeight="1">
      <c r="A34" s="531" t="s">
        <v>991</v>
      </c>
      <c r="B34" s="517" t="s">
        <v>992</v>
      </c>
      <c r="C34" s="518">
        <v>1986.3</v>
      </c>
      <c r="D34" s="534" t="s">
        <v>993</v>
      </c>
      <c r="E34" s="637"/>
      <c r="F34" s="513"/>
      <c r="G34" s="51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520" customFormat="1" ht="10.5" customHeight="1">
      <c r="A35" s="531" t="s">
        <v>994</v>
      </c>
      <c r="B35" s="517" t="s">
        <v>995</v>
      </c>
      <c r="C35" s="518">
        <v>75</v>
      </c>
      <c r="D35" s="534" t="s">
        <v>996</v>
      </c>
      <c r="E35" s="637"/>
      <c r="F35" s="513"/>
      <c r="G35" s="514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520" customFormat="1" ht="10.5" customHeight="1">
      <c r="A36" s="531" t="s">
        <v>997</v>
      </c>
      <c r="B36" s="517" t="s">
        <v>971</v>
      </c>
      <c r="C36" s="518">
        <v>142</v>
      </c>
      <c r="D36" s="519" t="s">
        <v>972</v>
      </c>
      <c r="E36" s="637"/>
      <c r="F36" s="513"/>
      <c r="G36" s="51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520" customFormat="1" ht="10.5" customHeight="1">
      <c r="A37" s="531" t="s">
        <v>998</v>
      </c>
      <c r="B37" s="517" t="s">
        <v>999</v>
      </c>
      <c r="C37" s="518">
        <v>900</v>
      </c>
      <c r="D37" s="519" t="s">
        <v>1000</v>
      </c>
      <c r="E37" s="637"/>
      <c r="F37" s="513"/>
      <c r="G37" s="51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520" customFormat="1" ht="10.5" customHeight="1">
      <c r="A38" s="531" t="s">
        <v>1001</v>
      </c>
      <c r="B38" s="517" t="s">
        <v>980</v>
      </c>
      <c r="C38" s="518">
        <v>567</v>
      </c>
      <c r="D38" s="519" t="s">
        <v>1002</v>
      </c>
      <c r="E38" s="637"/>
      <c r="F38" s="513"/>
      <c r="G38" s="51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520" customFormat="1" ht="10.5" customHeight="1">
      <c r="A39" s="531" t="s">
        <v>1003</v>
      </c>
      <c r="B39" s="517" t="s">
        <v>980</v>
      </c>
      <c r="C39" s="518">
        <v>222.7</v>
      </c>
      <c r="D39" s="519" t="s">
        <v>993</v>
      </c>
      <c r="E39" s="637"/>
      <c r="F39" s="513"/>
      <c r="G39" s="514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520" customFormat="1" ht="10.5" customHeight="1">
      <c r="A40" s="531" t="s">
        <v>1004</v>
      </c>
      <c r="B40" s="517" t="s">
        <v>1005</v>
      </c>
      <c r="C40" s="518">
        <v>-650</v>
      </c>
      <c r="D40" s="519" t="s">
        <v>1006</v>
      </c>
      <c r="E40" s="637"/>
      <c r="F40" s="513"/>
      <c r="G40" s="51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520" customFormat="1" ht="10.5" customHeight="1">
      <c r="A41" s="531" t="s">
        <v>258</v>
      </c>
      <c r="B41" s="517" t="s">
        <v>259</v>
      </c>
      <c r="C41" s="518">
        <v>1223</v>
      </c>
      <c r="D41" s="519" t="s">
        <v>260</v>
      </c>
      <c r="E41" s="637"/>
      <c r="F41" s="513"/>
      <c r="G41" s="51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520" customFormat="1" ht="10.5" customHeight="1">
      <c r="A42" s="531" t="s">
        <v>261</v>
      </c>
      <c r="B42" s="517" t="s">
        <v>233</v>
      </c>
      <c r="C42" s="518">
        <v>-500</v>
      </c>
      <c r="D42" s="519" t="s">
        <v>262</v>
      </c>
      <c r="E42" s="637"/>
      <c r="F42" s="513"/>
      <c r="G42" s="51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520" customFormat="1" ht="10.5" customHeight="1">
      <c r="A43" s="531" t="s">
        <v>263</v>
      </c>
      <c r="B43" s="517" t="s">
        <v>264</v>
      </c>
      <c r="C43" s="518">
        <v>38919</v>
      </c>
      <c r="D43" s="519" t="s">
        <v>265</v>
      </c>
      <c r="E43" s="637"/>
      <c r="F43" s="513"/>
      <c r="G43" s="51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520" customFormat="1" ht="11.25" customHeight="1">
      <c r="A44" s="531"/>
      <c r="B44" s="517"/>
      <c r="C44" s="518"/>
      <c r="D44" s="535" t="s">
        <v>1007</v>
      </c>
      <c r="E44" s="637"/>
      <c r="F44" s="513">
        <v>55840</v>
      </c>
      <c r="G44" s="514">
        <v>72987.8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520" customFormat="1" ht="10.5" customHeight="1">
      <c r="A45" s="531" t="s">
        <v>1008</v>
      </c>
      <c r="B45" s="517" t="s">
        <v>992</v>
      </c>
      <c r="C45" s="518">
        <v>2593</v>
      </c>
      <c r="D45" s="519" t="s">
        <v>1009</v>
      </c>
      <c r="E45" s="637"/>
      <c r="F45" s="513"/>
      <c r="G45" s="51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520" customFormat="1" ht="10.5" customHeight="1">
      <c r="A46" s="531" t="s">
        <v>1010</v>
      </c>
      <c r="B46" s="517" t="s">
        <v>1005</v>
      </c>
      <c r="C46" s="518">
        <v>95.8</v>
      </c>
      <c r="D46" s="519" t="s">
        <v>1011</v>
      </c>
      <c r="E46" s="637"/>
      <c r="F46" s="513"/>
      <c r="G46" s="51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520" customFormat="1" ht="10.5" customHeight="1">
      <c r="A47" s="531" t="s">
        <v>266</v>
      </c>
      <c r="B47" s="517" t="s">
        <v>267</v>
      </c>
      <c r="C47" s="518">
        <v>553</v>
      </c>
      <c r="D47" s="519" t="s">
        <v>268</v>
      </c>
      <c r="E47" s="637"/>
      <c r="F47" s="513"/>
      <c r="G47" s="51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520" customFormat="1" ht="10.5" customHeight="1">
      <c r="A48" s="531" t="s">
        <v>269</v>
      </c>
      <c r="B48" s="517" t="s">
        <v>219</v>
      </c>
      <c r="C48" s="518">
        <v>351</v>
      </c>
      <c r="D48" s="519" t="s">
        <v>270</v>
      </c>
      <c r="E48" s="637">
        <v>35063</v>
      </c>
      <c r="F48" s="513"/>
      <c r="G48" s="51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520" customFormat="1" ht="10.5" customHeight="1">
      <c r="A49" s="531" t="s">
        <v>218</v>
      </c>
      <c r="B49" s="517" t="s">
        <v>219</v>
      </c>
      <c r="C49" s="518">
        <v>70</v>
      </c>
      <c r="D49" s="519" t="s">
        <v>220</v>
      </c>
      <c r="E49" s="637"/>
      <c r="F49" s="513"/>
      <c r="G49" s="51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520" customFormat="1" ht="10.5" customHeight="1">
      <c r="A50" s="531" t="s">
        <v>271</v>
      </c>
      <c r="B50" s="517" t="s">
        <v>238</v>
      </c>
      <c r="C50" s="518">
        <v>10600</v>
      </c>
      <c r="D50" s="519" t="s">
        <v>272</v>
      </c>
      <c r="E50" s="637">
        <v>98255</v>
      </c>
      <c r="F50" s="513"/>
      <c r="G50" s="51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520" customFormat="1" ht="10.5" customHeight="1">
      <c r="A51" s="531" t="s">
        <v>242</v>
      </c>
      <c r="B51" s="517" t="s">
        <v>243</v>
      </c>
      <c r="C51" s="518">
        <v>50</v>
      </c>
      <c r="D51" s="519" t="s">
        <v>273</v>
      </c>
      <c r="E51" s="637"/>
      <c r="F51" s="513"/>
      <c r="G51" s="51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520" customFormat="1" ht="10.5" customHeight="1">
      <c r="A52" s="531" t="s">
        <v>1951</v>
      </c>
      <c r="B52" s="517" t="s">
        <v>254</v>
      </c>
      <c r="C52" s="518">
        <v>50</v>
      </c>
      <c r="D52" s="519" t="s">
        <v>273</v>
      </c>
      <c r="E52" s="637"/>
      <c r="F52" s="513"/>
      <c r="G52" s="51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520" customFormat="1" ht="10.5" customHeight="1">
      <c r="A53" s="531" t="s">
        <v>1829</v>
      </c>
      <c r="B53" s="517" t="s">
        <v>254</v>
      </c>
      <c r="C53" s="518">
        <v>2785</v>
      </c>
      <c r="D53" s="519" t="s">
        <v>272</v>
      </c>
      <c r="E53" s="637">
        <v>98072</v>
      </c>
      <c r="F53" s="513"/>
      <c r="G53" s="514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530" customFormat="1" ht="11.25" customHeight="1">
      <c r="A54" s="526"/>
      <c r="B54" s="527"/>
      <c r="C54" s="528"/>
      <c r="D54" s="529" t="s">
        <v>1012</v>
      </c>
      <c r="E54" s="637"/>
      <c r="F54" s="513">
        <v>32396</v>
      </c>
      <c r="G54" s="514">
        <v>55350.5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520" customFormat="1" ht="10.5" customHeight="1">
      <c r="A55" s="531" t="s">
        <v>1013</v>
      </c>
      <c r="B55" s="517" t="s">
        <v>971</v>
      </c>
      <c r="C55" s="518">
        <v>1000</v>
      </c>
      <c r="D55" s="519" t="s">
        <v>972</v>
      </c>
      <c r="E55" s="637"/>
      <c r="F55" s="521"/>
      <c r="G55" s="52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520" customFormat="1" ht="10.5" customHeight="1">
      <c r="A56" s="531" t="s">
        <v>1014</v>
      </c>
      <c r="B56" s="517" t="s">
        <v>1015</v>
      </c>
      <c r="C56" s="518">
        <v>400</v>
      </c>
      <c r="D56" s="519" t="s">
        <v>1016</v>
      </c>
      <c r="E56" s="637"/>
      <c r="F56" s="521"/>
      <c r="G56" s="522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520" customFormat="1" ht="10.5" customHeight="1">
      <c r="A57" s="531" t="s">
        <v>1017</v>
      </c>
      <c r="B57" s="517" t="s">
        <v>980</v>
      </c>
      <c r="C57" s="518">
        <v>-300</v>
      </c>
      <c r="D57" s="519" t="s">
        <v>1018</v>
      </c>
      <c r="E57" s="637"/>
      <c r="F57" s="521"/>
      <c r="G57" s="52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520" customFormat="1" ht="10.5" customHeight="1">
      <c r="A58" s="531" t="s">
        <v>982</v>
      </c>
      <c r="B58" s="517" t="s">
        <v>980</v>
      </c>
      <c r="C58" s="518">
        <v>150</v>
      </c>
      <c r="D58" s="519" t="s">
        <v>1019</v>
      </c>
      <c r="E58" s="637"/>
      <c r="F58" s="521"/>
      <c r="G58" s="52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520" customFormat="1" ht="10.5" customHeight="1">
      <c r="A59" s="531" t="s">
        <v>1020</v>
      </c>
      <c r="B59" s="517" t="s">
        <v>980</v>
      </c>
      <c r="C59" s="518">
        <v>11</v>
      </c>
      <c r="D59" s="519" t="s">
        <v>1021</v>
      </c>
      <c r="E59" s="637"/>
      <c r="F59" s="521"/>
      <c r="G59" s="52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520" customFormat="1" ht="10.5" customHeight="1">
      <c r="A60" s="531" t="s">
        <v>274</v>
      </c>
      <c r="B60" s="517" t="s">
        <v>219</v>
      </c>
      <c r="C60" s="518">
        <v>2287.5</v>
      </c>
      <c r="D60" s="519" t="s">
        <v>275</v>
      </c>
      <c r="E60" s="637">
        <v>98071</v>
      </c>
      <c r="F60" s="521"/>
      <c r="G60" s="52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520" customFormat="1" ht="10.5" customHeight="1">
      <c r="A61" s="531" t="s">
        <v>276</v>
      </c>
      <c r="B61" s="517" t="s">
        <v>224</v>
      </c>
      <c r="C61" s="518">
        <v>9456</v>
      </c>
      <c r="D61" s="519" t="s">
        <v>277</v>
      </c>
      <c r="E61" s="637"/>
      <c r="F61" s="521"/>
      <c r="G61" s="52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520" customFormat="1" ht="10.5" customHeight="1">
      <c r="A62" s="531" t="s">
        <v>278</v>
      </c>
      <c r="B62" s="517" t="s">
        <v>279</v>
      </c>
      <c r="C62" s="518">
        <v>22</v>
      </c>
      <c r="D62" s="519" t="s">
        <v>280</v>
      </c>
      <c r="E62" s="637"/>
      <c r="F62" s="521"/>
      <c r="G62" s="52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520" customFormat="1" ht="10.5" customHeight="1">
      <c r="A63" s="531" t="s">
        <v>281</v>
      </c>
      <c r="B63" s="517" t="s">
        <v>233</v>
      </c>
      <c r="C63" s="518">
        <v>61</v>
      </c>
      <c r="D63" s="519" t="s">
        <v>282</v>
      </c>
      <c r="E63" s="637"/>
      <c r="F63" s="521"/>
      <c r="G63" s="522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520" customFormat="1" ht="10.5" customHeight="1">
      <c r="A64" s="531" t="s">
        <v>283</v>
      </c>
      <c r="B64" s="517" t="s">
        <v>233</v>
      </c>
      <c r="C64" s="518">
        <v>-148</v>
      </c>
      <c r="D64" s="519" t="s">
        <v>284</v>
      </c>
      <c r="E64" s="637"/>
      <c r="F64" s="521"/>
      <c r="G64" s="522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520" customFormat="1" ht="10.5" customHeight="1">
      <c r="A65" s="531" t="s">
        <v>285</v>
      </c>
      <c r="B65" s="517" t="s">
        <v>286</v>
      </c>
      <c r="C65" s="518">
        <v>25</v>
      </c>
      <c r="D65" s="519" t="s">
        <v>287</v>
      </c>
      <c r="E65" s="637"/>
      <c r="F65" s="521"/>
      <c r="G65" s="522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520" customFormat="1" ht="10.5" customHeight="1">
      <c r="A66" s="886" t="s">
        <v>288</v>
      </c>
      <c r="B66" s="886"/>
      <c r="C66" s="518">
        <v>-2246.2</v>
      </c>
      <c r="D66" s="519" t="s">
        <v>289</v>
      </c>
      <c r="E66" s="637"/>
      <c r="F66" s="521"/>
      <c r="G66" s="522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520" customFormat="1" ht="10.5" customHeight="1">
      <c r="A67" s="531" t="s">
        <v>290</v>
      </c>
      <c r="B67" s="517" t="s">
        <v>248</v>
      </c>
      <c r="C67" s="518">
        <v>2491.6</v>
      </c>
      <c r="D67" s="519" t="s">
        <v>291</v>
      </c>
      <c r="E67" s="637">
        <v>98187</v>
      </c>
      <c r="F67" s="521"/>
      <c r="G67" s="522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520" customFormat="1" ht="10.5" customHeight="1">
      <c r="A68" s="531" t="s">
        <v>250</v>
      </c>
      <c r="B68" s="517" t="s">
        <v>248</v>
      </c>
      <c r="C68" s="518">
        <v>520</v>
      </c>
      <c r="D68" s="519" t="s">
        <v>292</v>
      </c>
      <c r="E68" s="637"/>
      <c r="F68" s="521"/>
      <c r="G68" s="522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520" customFormat="1" ht="10.5" customHeight="1">
      <c r="A69" s="531" t="s">
        <v>293</v>
      </c>
      <c r="B69" s="517" t="s">
        <v>248</v>
      </c>
      <c r="C69" s="518">
        <v>100</v>
      </c>
      <c r="D69" s="519" t="s">
        <v>294</v>
      </c>
      <c r="E69" s="637">
        <v>98250</v>
      </c>
      <c r="F69" s="521"/>
      <c r="G69" s="522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520" customFormat="1" ht="10.5" customHeight="1">
      <c r="A70" s="531" t="s">
        <v>295</v>
      </c>
      <c r="B70" s="517" t="s">
        <v>248</v>
      </c>
      <c r="C70" s="518">
        <v>8857</v>
      </c>
      <c r="D70" s="519" t="s">
        <v>296</v>
      </c>
      <c r="E70" s="637">
        <v>98253</v>
      </c>
      <c r="F70" s="521"/>
      <c r="G70" s="52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520" customFormat="1" ht="10.5" customHeight="1">
      <c r="A71" s="531" t="s">
        <v>1822</v>
      </c>
      <c r="B71" s="517" t="s">
        <v>254</v>
      </c>
      <c r="C71" s="518">
        <v>0.6</v>
      </c>
      <c r="D71" s="519" t="s">
        <v>297</v>
      </c>
      <c r="E71" s="637"/>
      <c r="F71" s="521"/>
      <c r="G71" s="52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520" customFormat="1" ht="10.5" customHeight="1">
      <c r="A72" s="531" t="s">
        <v>1834</v>
      </c>
      <c r="B72" s="517" t="s">
        <v>254</v>
      </c>
      <c r="C72" s="518">
        <v>267</v>
      </c>
      <c r="D72" s="519" t="s">
        <v>298</v>
      </c>
      <c r="E72" s="637">
        <v>17258</v>
      </c>
      <c r="F72" s="521"/>
      <c r="G72" s="52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530" customFormat="1" ht="11.25" customHeight="1">
      <c r="A73" s="526"/>
      <c r="B73" s="527"/>
      <c r="C73" s="528"/>
      <c r="D73" s="529" t="s">
        <v>1022</v>
      </c>
      <c r="E73" s="637"/>
      <c r="F73" s="513">
        <v>434</v>
      </c>
      <c r="G73" s="514">
        <v>434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530" customFormat="1" ht="11.25" customHeight="1">
      <c r="A74" s="526"/>
      <c r="B74" s="527"/>
      <c r="C74" s="528"/>
      <c r="D74" s="536" t="s">
        <v>1023</v>
      </c>
      <c r="E74" s="637"/>
      <c r="F74" s="513">
        <v>5200</v>
      </c>
      <c r="G74" s="514">
        <v>6776.3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520" customFormat="1" ht="10.5" customHeight="1">
      <c r="A75" s="531" t="s">
        <v>1024</v>
      </c>
      <c r="B75" s="517" t="s">
        <v>1025</v>
      </c>
      <c r="C75" s="518">
        <v>495.5</v>
      </c>
      <c r="D75" s="537" t="s">
        <v>1026</v>
      </c>
      <c r="E75" s="637"/>
      <c r="F75" s="521"/>
      <c r="G75" s="5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520" customFormat="1" ht="10.5" customHeight="1">
      <c r="A76" s="531" t="s">
        <v>299</v>
      </c>
      <c r="B76" s="517" t="s">
        <v>259</v>
      </c>
      <c r="C76" s="518">
        <v>1040.8</v>
      </c>
      <c r="D76" s="537" t="s">
        <v>300</v>
      </c>
      <c r="E76" s="637"/>
      <c r="F76" s="521"/>
      <c r="G76" s="52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520" customFormat="1" ht="10.5" customHeight="1">
      <c r="A77" s="531" t="s">
        <v>301</v>
      </c>
      <c r="B77" s="517" t="s">
        <v>286</v>
      </c>
      <c r="C77" s="518">
        <v>40</v>
      </c>
      <c r="D77" s="537" t="s">
        <v>302</v>
      </c>
      <c r="E77" s="637"/>
      <c r="F77" s="521"/>
      <c r="G77" s="52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530" customFormat="1" ht="11.25" customHeight="1">
      <c r="A78" s="526"/>
      <c r="B78" s="527"/>
      <c r="C78" s="528"/>
      <c r="D78" s="529" t="s">
        <v>1027</v>
      </c>
      <c r="E78" s="637"/>
      <c r="F78" s="513">
        <v>900</v>
      </c>
      <c r="G78" s="514">
        <v>2900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520" customFormat="1" ht="10.5" customHeight="1">
      <c r="A79" s="531" t="s">
        <v>1028</v>
      </c>
      <c r="B79" s="517" t="s">
        <v>977</v>
      </c>
      <c r="C79" s="518">
        <v>2000</v>
      </c>
      <c r="D79" s="519" t="s">
        <v>1029</v>
      </c>
      <c r="E79" s="637"/>
      <c r="F79" s="521"/>
      <c r="G79" s="52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530" customFormat="1" ht="11.25" customHeight="1">
      <c r="A80" s="526"/>
      <c r="B80" s="527"/>
      <c r="C80" s="528"/>
      <c r="D80" s="529" t="s">
        <v>1030</v>
      </c>
      <c r="E80" s="637"/>
      <c r="F80" s="513">
        <v>265</v>
      </c>
      <c r="G80" s="514">
        <v>240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520" customFormat="1" ht="11.25" customHeight="1">
      <c r="A81" s="531" t="s">
        <v>285</v>
      </c>
      <c r="B81" s="634" t="s">
        <v>286</v>
      </c>
      <c r="C81" s="518">
        <v>-25</v>
      </c>
      <c r="D81" s="534" t="s">
        <v>303</v>
      </c>
      <c r="E81" s="637"/>
      <c r="F81" s="513"/>
      <c r="G81" s="51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</row>
    <row r="82" spans="1:42" s="530" customFormat="1" ht="11.25" customHeight="1">
      <c r="A82" s="526"/>
      <c r="B82" s="527"/>
      <c r="C82" s="528"/>
      <c r="D82" s="529" t="s">
        <v>1031</v>
      </c>
      <c r="E82" s="637"/>
      <c r="F82" s="513">
        <v>15150</v>
      </c>
      <c r="G82" s="514">
        <v>20150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520" customFormat="1" ht="10.5" customHeight="1">
      <c r="A83" s="531" t="s">
        <v>1032</v>
      </c>
      <c r="B83" s="517" t="s">
        <v>971</v>
      </c>
      <c r="C83" s="518">
        <v>5000</v>
      </c>
      <c r="D83" s="519" t="s">
        <v>972</v>
      </c>
      <c r="E83" s="637"/>
      <c r="F83" s="521"/>
      <c r="G83" s="52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530" customFormat="1" ht="11.25" customHeight="1">
      <c r="A84" s="526"/>
      <c r="B84" s="527"/>
      <c r="C84" s="528"/>
      <c r="D84" s="529" t="s">
        <v>1033</v>
      </c>
      <c r="E84" s="637"/>
      <c r="F84" s="513">
        <v>126400</v>
      </c>
      <c r="G84" s="514">
        <v>183147.7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520" customFormat="1" ht="10.5" customHeight="1">
      <c r="A85" s="531" t="s">
        <v>1034</v>
      </c>
      <c r="B85" s="517" t="s">
        <v>992</v>
      </c>
      <c r="C85" s="518">
        <v>81.5</v>
      </c>
      <c r="D85" s="519" t="s">
        <v>1035</v>
      </c>
      <c r="E85" s="637"/>
      <c r="F85" s="521"/>
      <c r="G85" s="522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520" customFormat="1" ht="10.5" customHeight="1">
      <c r="A86" s="531" t="s">
        <v>1036</v>
      </c>
      <c r="B86" s="517" t="s">
        <v>971</v>
      </c>
      <c r="C86" s="518">
        <v>7321</v>
      </c>
      <c r="D86" s="519" t="s">
        <v>972</v>
      </c>
      <c r="E86" s="637"/>
      <c r="F86" s="521"/>
      <c r="G86" s="52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520" customFormat="1" ht="10.5" customHeight="1">
      <c r="A87" s="531" t="s">
        <v>1037</v>
      </c>
      <c r="B87" s="517" t="s">
        <v>977</v>
      </c>
      <c r="C87" s="518">
        <v>380</v>
      </c>
      <c r="D87" s="519" t="s">
        <v>1038</v>
      </c>
      <c r="E87" s="637"/>
      <c r="F87" s="521"/>
      <c r="G87" s="522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520" customFormat="1" ht="10.5" customHeight="1">
      <c r="A88" s="531" t="s">
        <v>1039</v>
      </c>
      <c r="B88" s="517" t="s">
        <v>1005</v>
      </c>
      <c r="C88" s="518">
        <v>300</v>
      </c>
      <c r="D88" s="519" t="s">
        <v>1040</v>
      </c>
      <c r="E88" s="637"/>
      <c r="F88" s="521"/>
      <c r="G88" s="52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520" customFormat="1" ht="10.5" customHeight="1">
      <c r="A89" s="531" t="s">
        <v>1041</v>
      </c>
      <c r="B89" s="517" t="s">
        <v>1005</v>
      </c>
      <c r="C89" s="518">
        <v>1000</v>
      </c>
      <c r="D89" s="519" t="s">
        <v>1042</v>
      </c>
      <c r="E89" s="637"/>
      <c r="F89" s="521"/>
      <c r="G89" s="522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520" customFormat="1" ht="10.5" customHeight="1">
      <c r="A90" s="531" t="s">
        <v>304</v>
      </c>
      <c r="B90" s="517" t="s">
        <v>267</v>
      </c>
      <c r="C90" s="518">
        <v>200</v>
      </c>
      <c r="D90" s="519" t="s">
        <v>305</v>
      </c>
      <c r="E90" s="637"/>
      <c r="F90" s="521"/>
      <c r="G90" s="522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520" customFormat="1" ht="10.5" customHeight="1">
      <c r="A91" s="531" t="s">
        <v>306</v>
      </c>
      <c r="B91" s="517" t="s">
        <v>219</v>
      </c>
      <c r="C91" s="518">
        <v>120</v>
      </c>
      <c r="D91" s="519" t="s">
        <v>307</v>
      </c>
      <c r="E91" s="637"/>
      <c r="F91" s="521"/>
      <c r="G91" s="522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520" customFormat="1" ht="10.5" customHeight="1">
      <c r="A92" s="531" t="s">
        <v>308</v>
      </c>
      <c r="B92" s="517" t="s">
        <v>224</v>
      </c>
      <c r="C92" s="518">
        <v>25300</v>
      </c>
      <c r="D92" s="519" t="s">
        <v>309</v>
      </c>
      <c r="E92" s="637"/>
      <c r="F92" s="521"/>
      <c r="G92" s="52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520" customFormat="1" ht="10.5" customHeight="1">
      <c r="A93" s="531" t="s">
        <v>310</v>
      </c>
      <c r="B93" s="517" t="s">
        <v>233</v>
      </c>
      <c r="C93" s="518">
        <v>535</v>
      </c>
      <c r="D93" s="519" t="s">
        <v>311</v>
      </c>
      <c r="E93" s="637"/>
      <c r="F93" s="521"/>
      <c r="G93" s="522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520" customFormat="1" ht="10.5" customHeight="1">
      <c r="A94" s="531" t="s">
        <v>312</v>
      </c>
      <c r="B94" s="517" t="s">
        <v>286</v>
      </c>
      <c r="C94" s="518">
        <v>1230</v>
      </c>
      <c r="D94" s="519" t="s">
        <v>313</v>
      </c>
      <c r="E94" s="637"/>
      <c r="F94" s="521"/>
      <c r="G94" s="522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520" customFormat="1" ht="10.5" customHeight="1">
      <c r="A95" s="531" t="s">
        <v>314</v>
      </c>
      <c r="B95" s="517" t="s">
        <v>238</v>
      </c>
      <c r="C95" s="518">
        <v>130</v>
      </c>
      <c r="D95" s="519" t="s">
        <v>315</v>
      </c>
      <c r="E95" s="637">
        <v>22059</v>
      </c>
      <c r="F95" s="521"/>
      <c r="G95" s="522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520" customFormat="1" ht="10.5" customHeight="1">
      <c r="A96" s="531" t="s">
        <v>316</v>
      </c>
      <c r="B96" s="517" t="s">
        <v>248</v>
      </c>
      <c r="C96" s="518">
        <v>1437</v>
      </c>
      <c r="D96" s="519" t="s">
        <v>317</v>
      </c>
      <c r="E96" s="637"/>
      <c r="F96" s="521"/>
      <c r="G96" s="522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520" customFormat="1" ht="10.5" customHeight="1">
      <c r="A97" s="531" t="s">
        <v>295</v>
      </c>
      <c r="B97" s="517" t="s">
        <v>248</v>
      </c>
      <c r="C97" s="518">
        <v>18713.2</v>
      </c>
      <c r="D97" s="519" t="s">
        <v>296</v>
      </c>
      <c r="E97" s="637">
        <v>98253</v>
      </c>
      <c r="F97" s="521"/>
      <c r="G97" s="522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3" customFormat="1" ht="11.25" customHeight="1">
      <c r="A98" s="538"/>
      <c r="B98" s="539"/>
      <c r="C98" s="11"/>
      <c r="D98" s="529" t="s">
        <v>318</v>
      </c>
      <c r="E98" s="2"/>
      <c r="F98" s="513">
        <v>18286</v>
      </c>
      <c r="G98" s="514">
        <v>18629.1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3" customFormat="1" ht="10.5" customHeight="1">
      <c r="A99" s="538" t="s">
        <v>1043</v>
      </c>
      <c r="B99" s="517" t="s">
        <v>971</v>
      </c>
      <c r="C99" s="518">
        <v>1550</v>
      </c>
      <c r="D99" s="519" t="s">
        <v>972</v>
      </c>
      <c r="E99" s="2"/>
      <c r="F99" s="513"/>
      <c r="G99" s="51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3" customFormat="1" ht="10.5" customHeight="1">
      <c r="A100" s="538" t="s">
        <v>1020</v>
      </c>
      <c r="B100" s="517" t="s">
        <v>980</v>
      </c>
      <c r="C100" s="518">
        <v>-5.5</v>
      </c>
      <c r="D100" s="519" t="s">
        <v>1044</v>
      </c>
      <c r="E100" s="2"/>
      <c r="F100" s="513"/>
      <c r="G100" s="51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3" customFormat="1" ht="10.5" customHeight="1">
      <c r="A101" s="538" t="s">
        <v>278</v>
      </c>
      <c r="B101" s="517" t="s">
        <v>279</v>
      </c>
      <c r="C101" s="518">
        <v>-22</v>
      </c>
      <c r="D101" s="519" t="s">
        <v>319</v>
      </c>
      <c r="E101" s="2"/>
      <c r="F101" s="513"/>
      <c r="G101" s="51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3" customFormat="1" ht="10.5" customHeight="1">
      <c r="A102" s="886" t="s">
        <v>288</v>
      </c>
      <c r="B102" s="886"/>
      <c r="C102" s="518">
        <v>2246.2</v>
      </c>
      <c r="D102" s="519" t="s">
        <v>320</v>
      </c>
      <c r="E102" s="2"/>
      <c r="F102" s="513"/>
      <c r="G102" s="51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3" customFormat="1" ht="10.5" customHeight="1">
      <c r="A103" s="886" t="s">
        <v>288</v>
      </c>
      <c r="B103" s="886"/>
      <c r="C103" s="518">
        <v>-3925.6</v>
      </c>
      <c r="D103" s="519" t="s">
        <v>321</v>
      </c>
      <c r="E103" s="2"/>
      <c r="F103" s="513"/>
      <c r="G103" s="51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3" customFormat="1" ht="10.5" customHeight="1">
      <c r="A104" s="531" t="s">
        <v>293</v>
      </c>
      <c r="B104" s="517" t="s">
        <v>248</v>
      </c>
      <c r="C104" s="518">
        <v>500</v>
      </c>
      <c r="D104" s="519" t="s">
        <v>294</v>
      </c>
      <c r="E104" s="637">
        <v>98250</v>
      </c>
      <c r="F104" s="513"/>
      <c r="G104" s="51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520" customFormat="1" ht="11.25" customHeight="1">
      <c r="A105" s="531"/>
      <c r="B105" s="527"/>
      <c r="C105" s="528"/>
      <c r="D105" s="529" t="s">
        <v>1045</v>
      </c>
      <c r="E105" s="637"/>
      <c r="F105" s="513">
        <v>4410</v>
      </c>
      <c r="G105" s="514">
        <v>3445.3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520" customFormat="1" ht="11.25" customHeight="1">
      <c r="A106" s="886" t="s">
        <v>288</v>
      </c>
      <c r="B106" s="886"/>
      <c r="C106" s="518">
        <v>-964.7</v>
      </c>
      <c r="D106" s="519" t="s">
        <v>321</v>
      </c>
      <c r="E106" s="637"/>
      <c r="F106" s="513"/>
      <c r="G106" s="51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</row>
    <row r="107" spans="1:42" s="520" customFormat="1" ht="11.25" customHeight="1">
      <c r="A107" s="531"/>
      <c r="B107" s="527"/>
      <c r="C107" s="528"/>
      <c r="D107" s="529" t="s">
        <v>1046</v>
      </c>
      <c r="E107" s="637"/>
      <c r="F107" s="513">
        <v>100248</v>
      </c>
      <c r="G107" s="514">
        <v>114577.5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520" customFormat="1" ht="10.5" customHeight="1">
      <c r="A108" s="531" t="s">
        <v>1047</v>
      </c>
      <c r="B108" s="517" t="s">
        <v>971</v>
      </c>
      <c r="C108" s="518">
        <v>10346</v>
      </c>
      <c r="D108" s="519" t="s">
        <v>972</v>
      </c>
      <c r="E108" s="637"/>
      <c r="F108" s="513"/>
      <c r="G108" s="51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520" customFormat="1" ht="10.5" customHeight="1">
      <c r="A109" s="531" t="s">
        <v>274</v>
      </c>
      <c r="B109" s="517" t="s">
        <v>219</v>
      </c>
      <c r="C109" s="518">
        <v>1932.9</v>
      </c>
      <c r="D109" s="519" t="s">
        <v>275</v>
      </c>
      <c r="E109" s="637">
        <v>98071</v>
      </c>
      <c r="F109" s="521"/>
      <c r="G109" s="522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520" customFormat="1" ht="10.5" customHeight="1">
      <c r="A110" s="531" t="s">
        <v>290</v>
      </c>
      <c r="B110" s="517" t="s">
        <v>248</v>
      </c>
      <c r="C110" s="518">
        <v>2050.6</v>
      </c>
      <c r="D110" s="519" t="s">
        <v>291</v>
      </c>
      <c r="E110" s="637">
        <v>98187</v>
      </c>
      <c r="F110" s="521"/>
      <c r="G110" s="52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3" customFormat="1" ht="11.25" customHeight="1">
      <c r="A111" s="538"/>
      <c r="B111" s="539"/>
      <c r="C111" s="11"/>
      <c r="D111" s="529" t="s">
        <v>322</v>
      </c>
      <c r="E111" s="2"/>
      <c r="F111" s="513">
        <v>0</v>
      </c>
      <c r="G111" s="514">
        <v>4890.3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520" customFormat="1" ht="10.5" customHeight="1">
      <c r="A112" s="886" t="s">
        <v>288</v>
      </c>
      <c r="B112" s="886"/>
      <c r="C112" s="518">
        <v>3925.6</v>
      </c>
      <c r="D112" s="519" t="s">
        <v>323</v>
      </c>
      <c r="E112" s="637"/>
      <c r="F112" s="521"/>
      <c r="G112" s="52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520" customFormat="1" ht="10.5" customHeight="1">
      <c r="A113" s="886" t="s">
        <v>288</v>
      </c>
      <c r="B113" s="886"/>
      <c r="C113" s="518">
        <v>964.7</v>
      </c>
      <c r="D113" s="519" t="s">
        <v>324</v>
      </c>
      <c r="E113" s="637"/>
      <c r="F113" s="521"/>
      <c r="G113" s="52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530" customFormat="1" ht="11.25" customHeight="1">
      <c r="A114" s="531"/>
      <c r="B114" s="532"/>
      <c r="C114" s="540"/>
      <c r="D114" s="529" t="s">
        <v>1048</v>
      </c>
      <c r="E114" s="637"/>
      <c r="F114" s="513">
        <v>9699</v>
      </c>
      <c r="G114" s="514">
        <v>14699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520" customFormat="1" ht="11.25" customHeight="1">
      <c r="A115" s="531" t="s">
        <v>325</v>
      </c>
      <c r="B115" s="532" t="s">
        <v>264</v>
      </c>
      <c r="C115" s="522">
        <v>5000</v>
      </c>
      <c r="D115" s="519" t="s">
        <v>265</v>
      </c>
      <c r="E115" s="637"/>
      <c r="F115" s="521"/>
      <c r="G115" s="52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</row>
    <row r="116" spans="1:42" s="530" customFormat="1" ht="11.25" customHeight="1">
      <c r="A116" s="531"/>
      <c r="B116" s="532"/>
      <c r="C116" s="541"/>
      <c r="D116" s="529" t="s">
        <v>1049</v>
      </c>
      <c r="E116" s="637"/>
      <c r="F116" s="513">
        <v>3860</v>
      </c>
      <c r="G116" s="514">
        <v>3860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530" customFormat="1" ht="11.25" customHeight="1">
      <c r="A117" s="531"/>
      <c r="B117" s="532"/>
      <c r="C117" s="541"/>
      <c r="D117" s="529" t="s">
        <v>1050</v>
      </c>
      <c r="E117" s="637"/>
      <c r="F117" s="513">
        <v>9239</v>
      </c>
      <c r="G117" s="514">
        <v>19653.5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520" customFormat="1" ht="10.5" customHeight="1">
      <c r="A118" s="531" t="s">
        <v>1051</v>
      </c>
      <c r="B118" s="532" t="s">
        <v>1052</v>
      </c>
      <c r="C118" s="533">
        <v>1100</v>
      </c>
      <c r="D118" s="534" t="s">
        <v>1053</v>
      </c>
      <c r="E118" s="637"/>
      <c r="F118" s="513"/>
      <c r="G118" s="51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520" customFormat="1" ht="10.5" customHeight="1">
      <c r="A119" s="531" t="s">
        <v>1034</v>
      </c>
      <c r="B119" s="532" t="s">
        <v>992</v>
      </c>
      <c r="C119" s="533">
        <v>-81.5</v>
      </c>
      <c r="D119" s="534" t="s">
        <v>1054</v>
      </c>
      <c r="E119" s="637"/>
      <c r="F119" s="513"/>
      <c r="G119" s="51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520" customFormat="1" ht="10.5" customHeight="1">
      <c r="A120" s="531" t="s">
        <v>1055</v>
      </c>
      <c r="B120" s="532" t="s">
        <v>1015</v>
      </c>
      <c r="C120" s="533">
        <v>1996</v>
      </c>
      <c r="D120" s="534" t="s">
        <v>1056</v>
      </c>
      <c r="E120" s="637"/>
      <c r="F120" s="513"/>
      <c r="G120" s="51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520" customFormat="1" ht="10.5" customHeight="1">
      <c r="A121" s="531" t="s">
        <v>984</v>
      </c>
      <c r="B121" s="532" t="s">
        <v>980</v>
      </c>
      <c r="C121" s="533">
        <v>400</v>
      </c>
      <c r="D121" s="534" t="s">
        <v>985</v>
      </c>
      <c r="E121" s="637"/>
      <c r="F121" s="513"/>
      <c r="G121" s="51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520" customFormat="1" ht="10.5" customHeight="1">
      <c r="A122" s="531" t="s">
        <v>326</v>
      </c>
      <c r="B122" s="517" t="s">
        <v>219</v>
      </c>
      <c r="C122" s="518">
        <v>1000</v>
      </c>
      <c r="D122" s="522" t="s">
        <v>327</v>
      </c>
      <c r="E122" s="637"/>
      <c r="F122" s="513"/>
      <c r="G122" s="51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520" customFormat="1" ht="11.25" customHeight="1">
      <c r="A123" s="531" t="s">
        <v>328</v>
      </c>
      <c r="B123" s="532" t="s">
        <v>264</v>
      </c>
      <c r="C123" s="522">
        <v>6000</v>
      </c>
      <c r="D123" s="519" t="s">
        <v>265</v>
      </c>
      <c r="E123" s="637"/>
      <c r="F123" s="521"/>
      <c r="G123" s="522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</row>
    <row r="124" spans="1:42" s="520" customFormat="1" ht="11.25" customHeight="1">
      <c r="A124" s="531"/>
      <c r="B124" s="532"/>
      <c r="C124" s="522"/>
      <c r="D124" s="529" t="s">
        <v>1057</v>
      </c>
      <c r="E124" s="637"/>
      <c r="F124" s="513">
        <v>450</v>
      </c>
      <c r="G124" s="514">
        <v>452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520" customFormat="1" ht="11.25" customHeight="1">
      <c r="A125" s="531" t="s">
        <v>329</v>
      </c>
      <c r="B125" s="532" t="s">
        <v>233</v>
      </c>
      <c r="C125" s="522">
        <v>2</v>
      </c>
      <c r="D125" s="534" t="s">
        <v>330</v>
      </c>
      <c r="E125" s="637">
        <v>98064</v>
      </c>
      <c r="F125" s="513"/>
      <c r="G125" s="51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520" customFormat="1" ht="11.25" customHeight="1">
      <c r="A126" s="531"/>
      <c r="B126" s="532"/>
      <c r="C126" s="522"/>
      <c r="D126" s="529" t="s">
        <v>1058</v>
      </c>
      <c r="E126" s="637"/>
      <c r="F126" s="513">
        <v>2889</v>
      </c>
      <c r="G126" s="514">
        <v>3148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520" customFormat="1" ht="10.5" customHeight="1">
      <c r="A127" s="531" t="s">
        <v>1059</v>
      </c>
      <c r="B127" s="517" t="s">
        <v>971</v>
      </c>
      <c r="C127" s="518">
        <v>259</v>
      </c>
      <c r="D127" s="519" t="s">
        <v>972</v>
      </c>
      <c r="E127" s="637"/>
      <c r="F127" s="513"/>
      <c r="G127" s="51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171" customFormat="1" ht="12" customHeight="1">
      <c r="A128" s="542" t="s">
        <v>1060</v>
      </c>
      <c r="B128" s="543"/>
      <c r="C128" s="544"/>
      <c r="D128" s="545"/>
      <c r="E128" s="638"/>
      <c r="F128" s="546">
        <f>SUM(F3:F126)</f>
        <v>519242</v>
      </c>
      <c r="G128" s="547">
        <f>SUM(G3:G126)</f>
        <v>697593.1000000001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7" ht="3.75" customHeight="1">
      <c r="A129" s="548"/>
      <c r="B129" s="549"/>
      <c r="C129" s="550"/>
      <c r="D129" s="551"/>
      <c r="E129" s="639"/>
      <c r="F129" s="552"/>
      <c r="G129" s="553"/>
    </row>
    <row r="130" spans="1:42" s="530" customFormat="1" ht="11.25" customHeight="1">
      <c r="A130" s="531"/>
      <c r="B130" s="532"/>
      <c r="C130" s="540"/>
      <c r="D130" s="529" t="s">
        <v>1061</v>
      </c>
      <c r="E130" s="637"/>
      <c r="F130" s="513">
        <v>1610</v>
      </c>
      <c r="G130" s="514">
        <v>6018.7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520" customFormat="1" ht="10.5" customHeight="1">
      <c r="A131" s="531" t="s">
        <v>1062</v>
      </c>
      <c r="B131" s="532" t="s">
        <v>992</v>
      </c>
      <c r="C131" s="522">
        <v>-124</v>
      </c>
      <c r="D131" s="534" t="s">
        <v>1063</v>
      </c>
      <c r="E131" s="637"/>
      <c r="F131" s="513"/>
      <c r="G131" s="51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520" customFormat="1" ht="10.5" customHeight="1">
      <c r="A132" s="531" t="s">
        <v>331</v>
      </c>
      <c r="B132" s="532" t="s">
        <v>219</v>
      </c>
      <c r="C132" s="522">
        <v>2698.9</v>
      </c>
      <c r="D132" s="534" t="s">
        <v>332</v>
      </c>
      <c r="E132" s="637">
        <v>33150</v>
      </c>
      <c r="F132" s="513"/>
      <c r="G132" s="51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520" customFormat="1" ht="10.5" customHeight="1">
      <c r="A133" s="531" t="s">
        <v>333</v>
      </c>
      <c r="B133" s="532" t="s">
        <v>248</v>
      </c>
      <c r="C133" s="522">
        <v>1833.8</v>
      </c>
      <c r="D133" s="534" t="s">
        <v>332</v>
      </c>
      <c r="E133" s="637">
        <v>33150</v>
      </c>
      <c r="F133" s="513"/>
      <c r="G133" s="51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530" customFormat="1" ht="11.25" customHeight="1">
      <c r="A134" s="531"/>
      <c r="B134" s="532"/>
      <c r="C134" s="554"/>
      <c r="D134" s="529" t="s">
        <v>1064</v>
      </c>
      <c r="E134" s="637"/>
      <c r="F134" s="513">
        <v>557</v>
      </c>
      <c r="G134" s="514">
        <v>2270.2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520" customFormat="1" ht="10.5" customHeight="1">
      <c r="A135" s="531" t="s">
        <v>1065</v>
      </c>
      <c r="B135" s="532" t="s">
        <v>992</v>
      </c>
      <c r="C135" s="522">
        <v>-1</v>
      </c>
      <c r="D135" s="534" t="s">
        <v>1063</v>
      </c>
      <c r="E135" s="637"/>
      <c r="F135" s="513"/>
      <c r="G135" s="51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s="520" customFormat="1" ht="10.5" customHeight="1">
      <c r="A136" s="531" t="s">
        <v>1066</v>
      </c>
      <c r="B136" s="532" t="s">
        <v>980</v>
      </c>
      <c r="C136" s="522">
        <v>-6.8</v>
      </c>
      <c r="D136" s="534" t="s">
        <v>1063</v>
      </c>
      <c r="E136" s="637"/>
      <c r="F136" s="513"/>
      <c r="G136" s="51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s="520" customFormat="1" ht="10.5" customHeight="1">
      <c r="A137" s="531" t="s">
        <v>334</v>
      </c>
      <c r="B137" s="532" t="s">
        <v>219</v>
      </c>
      <c r="C137" s="522">
        <v>995.3</v>
      </c>
      <c r="D137" s="534" t="s">
        <v>332</v>
      </c>
      <c r="E137" s="637">
        <v>33150</v>
      </c>
      <c r="F137" s="513"/>
      <c r="G137" s="51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520" customFormat="1" ht="10.5" customHeight="1">
      <c r="A138" s="531" t="s">
        <v>335</v>
      </c>
      <c r="B138" s="532" t="s">
        <v>219</v>
      </c>
      <c r="C138" s="522">
        <v>44</v>
      </c>
      <c r="D138" s="534" t="s">
        <v>336</v>
      </c>
      <c r="E138" s="637"/>
      <c r="F138" s="513"/>
      <c r="G138" s="51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520" customFormat="1" ht="10.5" customHeight="1">
      <c r="A139" s="531" t="s">
        <v>337</v>
      </c>
      <c r="B139" s="532" t="s">
        <v>248</v>
      </c>
      <c r="C139" s="522">
        <v>681.7</v>
      </c>
      <c r="D139" s="534" t="s">
        <v>332</v>
      </c>
      <c r="E139" s="637">
        <v>33150</v>
      </c>
      <c r="F139" s="513"/>
      <c r="G139" s="51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530" customFormat="1" ht="11.25" customHeight="1">
      <c r="A140" s="531"/>
      <c r="B140" s="532"/>
      <c r="C140" s="554"/>
      <c r="D140" s="529" t="s">
        <v>1067</v>
      </c>
      <c r="E140" s="637"/>
      <c r="F140" s="513">
        <v>1130</v>
      </c>
      <c r="G140" s="514">
        <v>5950.8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520" customFormat="1" ht="10.5" customHeight="1">
      <c r="A141" s="531" t="s">
        <v>1068</v>
      </c>
      <c r="B141" s="532" t="s">
        <v>992</v>
      </c>
      <c r="C141" s="522">
        <v>-164</v>
      </c>
      <c r="D141" s="534" t="s">
        <v>1063</v>
      </c>
      <c r="E141" s="637"/>
      <c r="F141" s="513"/>
      <c r="G141" s="51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520" customFormat="1" ht="10.5" customHeight="1">
      <c r="A142" s="531" t="s">
        <v>338</v>
      </c>
      <c r="B142" s="532" t="s">
        <v>219</v>
      </c>
      <c r="C142" s="522">
        <v>3049</v>
      </c>
      <c r="D142" s="534" t="s">
        <v>332</v>
      </c>
      <c r="E142" s="637">
        <v>33150</v>
      </c>
      <c r="F142" s="513"/>
      <c r="G142" s="51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520" customFormat="1" ht="10.5" customHeight="1">
      <c r="A143" s="531" t="s">
        <v>339</v>
      </c>
      <c r="B143" s="532" t="s">
        <v>248</v>
      </c>
      <c r="C143" s="522">
        <v>1935.7</v>
      </c>
      <c r="D143" s="534" t="s">
        <v>332</v>
      </c>
      <c r="E143" s="637">
        <v>33150</v>
      </c>
      <c r="F143" s="513"/>
      <c r="G143" s="51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520" customFormat="1" ht="10.5" customHeight="1">
      <c r="A144" s="531" t="s">
        <v>340</v>
      </c>
      <c r="B144" s="532" t="s">
        <v>254</v>
      </c>
      <c r="C144" s="522">
        <v>0.1</v>
      </c>
      <c r="D144" s="534" t="s">
        <v>332</v>
      </c>
      <c r="E144" s="637">
        <v>33151</v>
      </c>
      <c r="F144" s="513"/>
      <c r="G144" s="51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530" customFormat="1" ht="11.25" customHeight="1">
      <c r="A145" s="531"/>
      <c r="B145" s="532"/>
      <c r="C145" s="554"/>
      <c r="D145" s="529" t="s">
        <v>1069</v>
      </c>
      <c r="E145" s="637"/>
      <c r="F145" s="513">
        <v>1035</v>
      </c>
      <c r="G145" s="514">
        <v>4098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520" customFormat="1" ht="10.5" customHeight="1">
      <c r="A146" s="531" t="s">
        <v>1070</v>
      </c>
      <c r="B146" s="532" t="s">
        <v>992</v>
      </c>
      <c r="C146" s="522">
        <v>-17</v>
      </c>
      <c r="D146" s="534" t="s">
        <v>1063</v>
      </c>
      <c r="E146" s="637"/>
      <c r="F146" s="513"/>
      <c r="G146" s="51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520" customFormat="1" ht="10.5" customHeight="1">
      <c r="A147" s="531" t="s">
        <v>341</v>
      </c>
      <c r="B147" s="532" t="s">
        <v>219</v>
      </c>
      <c r="C147" s="522">
        <v>1824.6</v>
      </c>
      <c r="D147" s="534" t="s">
        <v>332</v>
      </c>
      <c r="E147" s="637">
        <v>33150</v>
      </c>
      <c r="F147" s="513"/>
      <c r="G147" s="51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520" customFormat="1" ht="10.5" customHeight="1">
      <c r="A148" s="531" t="s">
        <v>342</v>
      </c>
      <c r="B148" s="532" t="s">
        <v>248</v>
      </c>
      <c r="C148" s="522">
        <v>1254.4</v>
      </c>
      <c r="D148" s="534" t="s">
        <v>332</v>
      </c>
      <c r="E148" s="637">
        <v>33150</v>
      </c>
      <c r="F148" s="513"/>
      <c r="G148" s="51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520" customFormat="1" ht="10.5" customHeight="1">
      <c r="A149" s="531" t="s">
        <v>343</v>
      </c>
      <c r="B149" s="532" t="s">
        <v>254</v>
      </c>
      <c r="C149" s="522">
        <v>1</v>
      </c>
      <c r="D149" s="534" t="s">
        <v>332</v>
      </c>
      <c r="E149" s="637">
        <v>33151</v>
      </c>
      <c r="F149" s="513"/>
      <c r="G149" s="51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530" customFormat="1" ht="11.25" customHeight="1">
      <c r="A150" s="531"/>
      <c r="B150" s="532"/>
      <c r="C150" s="554"/>
      <c r="D150" s="529" t="s">
        <v>1071</v>
      </c>
      <c r="E150" s="637"/>
      <c r="F150" s="513">
        <v>624</v>
      </c>
      <c r="G150" s="514">
        <v>5608.4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520" customFormat="1" ht="10.5" customHeight="1">
      <c r="A151" s="531" t="s">
        <v>1072</v>
      </c>
      <c r="B151" s="532" t="s">
        <v>992</v>
      </c>
      <c r="C151" s="522">
        <v>-105</v>
      </c>
      <c r="D151" s="534" t="s">
        <v>1063</v>
      </c>
      <c r="E151" s="637"/>
      <c r="F151" s="513"/>
      <c r="G151" s="51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520" customFormat="1" ht="10.5" customHeight="1">
      <c r="A152" s="531" t="s">
        <v>1073</v>
      </c>
      <c r="B152" s="532" t="s">
        <v>980</v>
      </c>
      <c r="C152" s="522">
        <v>-36.5</v>
      </c>
      <c r="D152" s="534" t="s">
        <v>1063</v>
      </c>
      <c r="E152" s="637"/>
      <c r="F152" s="513"/>
      <c r="G152" s="51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520" customFormat="1" ht="10.5" customHeight="1">
      <c r="A153" s="531" t="s">
        <v>344</v>
      </c>
      <c r="B153" s="532" t="s">
        <v>219</v>
      </c>
      <c r="C153" s="522">
        <v>2314.8</v>
      </c>
      <c r="D153" s="534" t="s">
        <v>332</v>
      </c>
      <c r="E153" s="637">
        <v>33150</v>
      </c>
      <c r="F153" s="513"/>
      <c r="G153" s="51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520" customFormat="1" ht="10.5" customHeight="1">
      <c r="A154" s="531" t="s">
        <v>345</v>
      </c>
      <c r="B154" s="532" t="s">
        <v>233</v>
      </c>
      <c r="C154" s="522">
        <v>1128</v>
      </c>
      <c r="D154" s="534" t="s">
        <v>346</v>
      </c>
      <c r="E154" s="637"/>
      <c r="F154" s="513"/>
      <c r="G154" s="51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520" customFormat="1" ht="10.5" customHeight="1">
      <c r="A155" s="531" t="s">
        <v>347</v>
      </c>
      <c r="B155" s="532" t="s">
        <v>248</v>
      </c>
      <c r="C155" s="522">
        <v>1601.2</v>
      </c>
      <c r="D155" s="534" t="s">
        <v>332</v>
      </c>
      <c r="E155" s="637">
        <v>33150</v>
      </c>
      <c r="F155" s="513"/>
      <c r="G155" s="51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520" customFormat="1" ht="10.5" customHeight="1">
      <c r="A156" s="531" t="s">
        <v>348</v>
      </c>
      <c r="B156" s="532" t="s">
        <v>248</v>
      </c>
      <c r="C156" s="522">
        <v>95</v>
      </c>
      <c r="D156" s="534" t="s">
        <v>349</v>
      </c>
      <c r="E156" s="637">
        <v>33265</v>
      </c>
      <c r="F156" s="513"/>
      <c r="G156" s="514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s="520" customFormat="1" ht="10.5" customHeight="1">
      <c r="A157" s="531" t="s">
        <v>350</v>
      </c>
      <c r="B157" s="532" t="s">
        <v>254</v>
      </c>
      <c r="C157" s="522">
        <v>-13.1</v>
      </c>
      <c r="D157" s="534" t="s">
        <v>351</v>
      </c>
      <c r="E157" s="637"/>
      <c r="F157" s="513"/>
      <c r="G157" s="51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530" customFormat="1" ht="11.25" customHeight="1">
      <c r="A158" s="531"/>
      <c r="B158" s="532"/>
      <c r="C158" s="554"/>
      <c r="D158" s="529" t="s">
        <v>1074</v>
      </c>
      <c r="E158" s="637"/>
      <c r="F158" s="513">
        <v>1250</v>
      </c>
      <c r="G158" s="514">
        <v>4915.2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520" customFormat="1" ht="10.5" customHeight="1">
      <c r="A159" s="531" t="s">
        <v>1075</v>
      </c>
      <c r="B159" s="532" t="s">
        <v>992</v>
      </c>
      <c r="C159" s="522">
        <v>-128</v>
      </c>
      <c r="D159" s="534" t="s">
        <v>1063</v>
      </c>
      <c r="E159" s="637"/>
      <c r="F159" s="513"/>
      <c r="G159" s="51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520" customFormat="1" ht="10.5" customHeight="1">
      <c r="A160" s="531" t="s">
        <v>352</v>
      </c>
      <c r="B160" s="532" t="s">
        <v>219</v>
      </c>
      <c r="C160" s="522">
        <v>2181.7</v>
      </c>
      <c r="D160" s="534" t="s">
        <v>332</v>
      </c>
      <c r="E160" s="637">
        <v>33150</v>
      </c>
      <c r="F160" s="513"/>
      <c r="G160" s="51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s="520" customFormat="1" ht="10.5" customHeight="1">
      <c r="A161" s="531" t="s">
        <v>353</v>
      </c>
      <c r="B161" s="532" t="s">
        <v>248</v>
      </c>
      <c r="C161" s="522">
        <v>1611.5</v>
      </c>
      <c r="D161" s="534" t="s">
        <v>332</v>
      </c>
      <c r="E161" s="637">
        <v>33150</v>
      </c>
      <c r="F161" s="513"/>
      <c r="G161" s="51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s="530" customFormat="1" ht="11.25" customHeight="1">
      <c r="A162" s="531"/>
      <c r="B162" s="532"/>
      <c r="C162" s="554"/>
      <c r="D162" s="529" t="s">
        <v>1076</v>
      </c>
      <c r="E162" s="637"/>
      <c r="F162" s="513">
        <v>550</v>
      </c>
      <c r="G162" s="514">
        <v>4697.5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s="520" customFormat="1" ht="10.5" customHeight="1">
      <c r="A163" s="531" t="s">
        <v>1077</v>
      </c>
      <c r="B163" s="532" t="s">
        <v>992</v>
      </c>
      <c r="C163" s="522">
        <v>-1.5</v>
      </c>
      <c r="D163" s="534" t="s">
        <v>1063</v>
      </c>
      <c r="E163" s="637"/>
      <c r="F163" s="513"/>
      <c r="G163" s="51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520" customFormat="1" ht="10.5" customHeight="1">
      <c r="A164" s="531" t="s">
        <v>1078</v>
      </c>
      <c r="B164" s="517" t="s">
        <v>971</v>
      </c>
      <c r="C164" s="518">
        <v>1000</v>
      </c>
      <c r="D164" s="519" t="s">
        <v>972</v>
      </c>
      <c r="E164" s="637"/>
      <c r="F164" s="513"/>
      <c r="G164" s="51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s="520" customFormat="1" ht="10.5" customHeight="1">
      <c r="A165" s="531" t="s">
        <v>1079</v>
      </c>
      <c r="B165" s="517" t="s">
        <v>980</v>
      </c>
      <c r="C165" s="518">
        <v>-48</v>
      </c>
      <c r="D165" s="534" t="s">
        <v>1063</v>
      </c>
      <c r="E165" s="637"/>
      <c r="F165" s="513"/>
      <c r="G165" s="51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s="520" customFormat="1" ht="10.5" customHeight="1">
      <c r="A166" s="531" t="s">
        <v>354</v>
      </c>
      <c r="B166" s="532" t="s">
        <v>219</v>
      </c>
      <c r="C166" s="522">
        <v>2200.6</v>
      </c>
      <c r="D166" s="534" t="s">
        <v>332</v>
      </c>
      <c r="E166" s="637">
        <v>33150</v>
      </c>
      <c r="F166" s="513"/>
      <c r="G166" s="51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s="520" customFormat="1" ht="10.5" customHeight="1">
      <c r="A167" s="531" t="s">
        <v>355</v>
      </c>
      <c r="B167" s="532" t="s">
        <v>248</v>
      </c>
      <c r="C167" s="522">
        <v>996.4</v>
      </c>
      <c r="D167" s="534" t="s">
        <v>332</v>
      </c>
      <c r="E167" s="637">
        <v>33150</v>
      </c>
      <c r="F167" s="513"/>
      <c r="G167" s="51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s="530" customFormat="1" ht="11.25" customHeight="1">
      <c r="A168" s="531"/>
      <c r="B168" s="532"/>
      <c r="C168" s="554"/>
      <c r="D168" s="529" t="s">
        <v>1080</v>
      </c>
      <c r="E168" s="637"/>
      <c r="F168" s="513">
        <v>1344</v>
      </c>
      <c r="G168" s="514">
        <v>6960.9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s="520" customFormat="1" ht="11.25" customHeight="1">
      <c r="A169" s="531" t="s">
        <v>1081</v>
      </c>
      <c r="B169" s="532" t="s">
        <v>992</v>
      </c>
      <c r="C169" s="522">
        <v>-125</v>
      </c>
      <c r="D169" s="534" t="s">
        <v>1063</v>
      </c>
      <c r="E169" s="637"/>
      <c r="F169" s="513"/>
      <c r="G169" s="51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s="520" customFormat="1" ht="11.25" customHeight="1">
      <c r="A170" s="531" t="s">
        <v>1082</v>
      </c>
      <c r="B170" s="532" t="s">
        <v>980</v>
      </c>
      <c r="C170" s="522">
        <v>-60</v>
      </c>
      <c r="D170" s="534" t="s">
        <v>1063</v>
      </c>
      <c r="E170" s="637"/>
      <c r="F170" s="513"/>
      <c r="G170" s="514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520" customFormat="1" ht="10.5" customHeight="1">
      <c r="A171" s="531" t="s">
        <v>356</v>
      </c>
      <c r="B171" s="532" t="s">
        <v>219</v>
      </c>
      <c r="C171" s="522">
        <v>1973.6</v>
      </c>
      <c r="D171" s="534" t="s">
        <v>332</v>
      </c>
      <c r="E171" s="637">
        <v>33150</v>
      </c>
      <c r="F171" s="513"/>
      <c r="G171" s="51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520" customFormat="1" ht="10.5" customHeight="1">
      <c r="A172" s="531" t="s">
        <v>357</v>
      </c>
      <c r="B172" s="532" t="s">
        <v>233</v>
      </c>
      <c r="C172" s="522">
        <v>1818</v>
      </c>
      <c r="D172" s="534" t="s">
        <v>346</v>
      </c>
      <c r="E172" s="637"/>
      <c r="F172" s="513"/>
      <c r="G172" s="514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s="520" customFormat="1" ht="10.5" customHeight="1">
      <c r="A173" s="531" t="s">
        <v>358</v>
      </c>
      <c r="B173" s="532" t="s">
        <v>243</v>
      </c>
      <c r="C173" s="522">
        <v>315</v>
      </c>
      <c r="D173" s="534" t="s">
        <v>359</v>
      </c>
      <c r="E173" s="637"/>
      <c r="F173" s="513"/>
      <c r="G173" s="514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s="520" customFormat="1" ht="10.5" customHeight="1">
      <c r="A174" s="531" t="s">
        <v>360</v>
      </c>
      <c r="B174" s="532" t="s">
        <v>248</v>
      </c>
      <c r="C174" s="522">
        <v>1445.3</v>
      </c>
      <c r="D174" s="534" t="s">
        <v>332</v>
      </c>
      <c r="E174" s="637">
        <v>33150</v>
      </c>
      <c r="F174" s="513"/>
      <c r="G174" s="51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s="520" customFormat="1" ht="10.5" customHeight="1">
      <c r="A175" s="531" t="s">
        <v>361</v>
      </c>
      <c r="B175" s="532" t="s">
        <v>248</v>
      </c>
      <c r="C175" s="522">
        <v>250</v>
      </c>
      <c r="D175" s="534" t="s">
        <v>349</v>
      </c>
      <c r="E175" s="637">
        <v>33265</v>
      </c>
      <c r="F175" s="513"/>
      <c r="G175" s="514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s="530" customFormat="1" ht="11.25" customHeight="1">
      <c r="A176" s="531"/>
      <c r="B176" s="532"/>
      <c r="C176" s="554"/>
      <c r="D176" s="529" t="s">
        <v>1083</v>
      </c>
      <c r="E176" s="637"/>
      <c r="F176" s="513">
        <v>201</v>
      </c>
      <c r="G176" s="514">
        <v>2057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s="520" customFormat="1" ht="11.25" customHeight="1">
      <c r="A177" s="531" t="s">
        <v>1084</v>
      </c>
      <c r="B177" s="532" t="s">
        <v>992</v>
      </c>
      <c r="C177" s="522">
        <v>-1.3</v>
      </c>
      <c r="D177" s="534" t="s">
        <v>1063</v>
      </c>
      <c r="E177" s="637"/>
      <c r="F177" s="513"/>
      <c r="G177" s="51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s="520" customFormat="1" ht="11.25" customHeight="1">
      <c r="A178" s="531" t="s">
        <v>1085</v>
      </c>
      <c r="B178" s="532" t="s">
        <v>980</v>
      </c>
      <c r="C178" s="522">
        <v>-7</v>
      </c>
      <c r="D178" s="534" t="s">
        <v>1063</v>
      </c>
      <c r="E178" s="637"/>
      <c r="F178" s="513"/>
      <c r="G178" s="51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s="520" customFormat="1" ht="10.5" customHeight="1">
      <c r="A179" s="531" t="s">
        <v>362</v>
      </c>
      <c r="B179" s="532" t="s">
        <v>219</v>
      </c>
      <c r="C179" s="522">
        <v>1127.4</v>
      </c>
      <c r="D179" s="534" t="s">
        <v>332</v>
      </c>
      <c r="E179" s="637">
        <v>33150</v>
      </c>
      <c r="F179" s="513"/>
      <c r="G179" s="514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s="520" customFormat="1" ht="10.5" customHeight="1">
      <c r="A180" s="531" t="s">
        <v>363</v>
      </c>
      <c r="B180" s="532" t="s">
        <v>248</v>
      </c>
      <c r="C180" s="522">
        <v>736.9</v>
      </c>
      <c r="D180" s="534" t="s">
        <v>332</v>
      </c>
      <c r="E180" s="637">
        <v>33150</v>
      </c>
      <c r="F180" s="513"/>
      <c r="G180" s="51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530" customFormat="1" ht="11.25" customHeight="1">
      <c r="A181" s="531"/>
      <c r="B181" s="532"/>
      <c r="C181" s="554"/>
      <c r="D181" s="529" t="s">
        <v>1086</v>
      </c>
      <c r="E181" s="637"/>
      <c r="F181" s="513">
        <v>1025</v>
      </c>
      <c r="G181" s="514">
        <v>4467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s="520" customFormat="1" ht="11.25" customHeight="1">
      <c r="A182" s="531" t="s">
        <v>1087</v>
      </c>
      <c r="B182" s="532" t="s">
        <v>992</v>
      </c>
      <c r="C182" s="522">
        <v>-251</v>
      </c>
      <c r="D182" s="534" t="s">
        <v>1063</v>
      </c>
      <c r="E182" s="637"/>
      <c r="F182" s="513"/>
      <c r="G182" s="51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s="520" customFormat="1" ht="10.5" customHeight="1">
      <c r="A183" s="531" t="s">
        <v>364</v>
      </c>
      <c r="B183" s="532" t="s">
        <v>219</v>
      </c>
      <c r="C183" s="522">
        <v>2333.7</v>
      </c>
      <c r="D183" s="534" t="s">
        <v>332</v>
      </c>
      <c r="E183" s="637">
        <v>33150</v>
      </c>
      <c r="F183" s="513"/>
      <c r="G183" s="51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s="520" customFormat="1" ht="10.5" customHeight="1">
      <c r="A184" s="531" t="s">
        <v>365</v>
      </c>
      <c r="B184" s="532" t="s">
        <v>248</v>
      </c>
      <c r="C184" s="522">
        <v>1358.9</v>
      </c>
      <c r="D184" s="534" t="s">
        <v>332</v>
      </c>
      <c r="E184" s="637">
        <v>33150</v>
      </c>
      <c r="F184" s="513"/>
      <c r="G184" s="51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520" customFormat="1" ht="10.5" customHeight="1">
      <c r="A185" s="531" t="s">
        <v>366</v>
      </c>
      <c r="B185" s="532" t="s">
        <v>254</v>
      </c>
      <c r="C185" s="522">
        <v>0.4</v>
      </c>
      <c r="D185" s="534" t="s">
        <v>332</v>
      </c>
      <c r="E185" s="637">
        <v>33151</v>
      </c>
      <c r="F185" s="513"/>
      <c r="G185" s="51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s="530" customFormat="1" ht="11.25" customHeight="1">
      <c r="A186" s="531"/>
      <c r="B186" s="532"/>
      <c r="C186" s="554"/>
      <c r="D186" s="529" t="s">
        <v>1088</v>
      </c>
      <c r="E186" s="637"/>
      <c r="F186" s="513">
        <v>498</v>
      </c>
      <c r="G186" s="514">
        <v>2019.3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s="520" customFormat="1" ht="11.25" customHeight="1">
      <c r="A187" s="531" t="s">
        <v>1089</v>
      </c>
      <c r="B187" s="532" t="s">
        <v>992</v>
      </c>
      <c r="C187" s="522">
        <v>-3</v>
      </c>
      <c r="D187" s="534" t="s">
        <v>1063</v>
      </c>
      <c r="E187" s="637"/>
      <c r="F187" s="513"/>
      <c r="G187" s="514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520" customFormat="1" ht="10.5" customHeight="1">
      <c r="A188" s="531" t="s">
        <v>367</v>
      </c>
      <c r="B188" s="532" t="s">
        <v>219</v>
      </c>
      <c r="C188" s="522">
        <v>898.3</v>
      </c>
      <c r="D188" s="534" t="s">
        <v>332</v>
      </c>
      <c r="E188" s="637">
        <v>33150</v>
      </c>
      <c r="F188" s="513"/>
      <c r="G188" s="514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s="520" customFormat="1" ht="10.5" customHeight="1">
      <c r="A189" s="531" t="s">
        <v>368</v>
      </c>
      <c r="B189" s="532" t="s">
        <v>248</v>
      </c>
      <c r="C189" s="522">
        <v>626</v>
      </c>
      <c r="D189" s="534" t="s">
        <v>332</v>
      </c>
      <c r="E189" s="637">
        <v>33150</v>
      </c>
      <c r="F189" s="513"/>
      <c r="G189" s="514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530" customFormat="1" ht="11.25" customHeight="1">
      <c r="A190" s="531"/>
      <c r="B190" s="532"/>
      <c r="C190" s="554"/>
      <c r="D190" s="529" t="s">
        <v>1090</v>
      </c>
      <c r="E190" s="637"/>
      <c r="F190" s="513">
        <v>3886</v>
      </c>
      <c r="G190" s="514">
        <v>20963.6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s="520" customFormat="1" ht="11.25" customHeight="1">
      <c r="A191" s="531" t="s">
        <v>1091</v>
      </c>
      <c r="B191" s="532" t="s">
        <v>992</v>
      </c>
      <c r="C191" s="522">
        <v>-6.5</v>
      </c>
      <c r="D191" s="534" t="s">
        <v>1063</v>
      </c>
      <c r="E191" s="637"/>
      <c r="F191" s="513"/>
      <c r="G191" s="514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s="520" customFormat="1" ht="10.5" customHeight="1">
      <c r="A192" s="531" t="s">
        <v>369</v>
      </c>
      <c r="B192" s="532" t="s">
        <v>219</v>
      </c>
      <c r="C192" s="522">
        <v>10084.1</v>
      </c>
      <c r="D192" s="534" t="s">
        <v>332</v>
      </c>
      <c r="E192" s="637">
        <v>33150</v>
      </c>
      <c r="F192" s="513"/>
      <c r="G192" s="514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s="520" customFormat="1" ht="11.25" customHeight="1">
      <c r="A193" s="531" t="s">
        <v>369</v>
      </c>
      <c r="B193" s="532" t="s">
        <v>219</v>
      </c>
      <c r="C193" s="522">
        <v>41</v>
      </c>
      <c r="D193" s="534" t="s">
        <v>370</v>
      </c>
      <c r="E193" s="637">
        <v>33245</v>
      </c>
      <c r="F193" s="513"/>
      <c r="G193" s="514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s="520" customFormat="1" ht="10.5" customHeight="1">
      <c r="A194" s="531" t="s">
        <v>371</v>
      </c>
      <c r="B194" s="532" t="s">
        <v>248</v>
      </c>
      <c r="C194" s="522">
        <v>6959</v>
      </c>
      <c r="D194" s="534" t="s">
        <v>332</v>
      </c>
      <c r="E194" s="637">
        <v>33150</v>
      </c>
      <c r="F194" s="513"/>
      <c r="G194" s="51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s="530" customFormat="1" ht="11.25" customHeight="1">
      <c r="A195" s="531"/>
      <c r="B195" s="532"/>
      <c r="C195" s="554"/>
      <c r="D195" s="529" t="s">
        <v>1092</v>
      </c>
      <c r="E195" s="637"/>
      <c r="F195" s="513">
        <v>5983</v>
      </c>
      <c r="G195" s="514">
        <v>31156.7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520" customFormat="1" ht="10.5" customHeight="1">
      <c r="A196" s="531" t="s">
        <v>1093</v>
      </c>
      <c r="B196" s="532" t="s">
        <v>992</v>
      </c>
      <c r="C196" s="522">
        <v>-13.6</v>
      </c>
      <c r="D196" s="534" t="s">
        <v>1063</v>
      </c>
      <c r="E196" s="637"/>
      <c r="F196" s="513"/>
      <c r="G196" s="514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s="520" customFormat="1" ht="10.5" customHeight="1">
      <c r="A197" s="531" t="s">
        <v>1094</v>
      </c>
      <c r="B197" s="532" t="s">
        <v>980</v>
      </c>
      <c r="C197" s="522">
        <v>-30</v>
      </c>
      <c r="D197" s="534" t="s">
        <v>1063</v>
      </c>
      <c r="E197" s="637"/>
      <c r="F197" s="513"/>
      <c r="G197" s="514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s="520" customFormat="1" ht="10.5" customHeight="1">
      <c r="A198" s="531" t="s">
        <v>372</v>
      </c>
      <c r="B198" s="532" t="s">
        <v>219</v>
      </c>
      <c r="C198" s="522">
        <v>14496.6</v>
      </c>
      <c r="D198" s="534" t="s">
        <v>332</v>
      </c>
      <c r="E198" s="637">
        <v>33150</v>
      </c>
      <c r="F198" s="513"/>
      <c r="G198" s="514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520" customFormat="1" ht="10.5" customHeight="1">
      <c r="A199" s="531" t="s">
        <v>372</v>
      </c>
      <c r="B199" s="532" t="s">
        <v>219</v>
      </c>
      <c r="C199" s="522">
        <v>58.4</v>
      </c>
      <c r="D199" s="534" t="s">
        <v>370</v>
      </c>
      <c r="E199" s="637">
        <v>33245</v>
      </c>
      <c r="F199" s="513"/>
      <c r="G199" s="514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s="520" customFormat="1" ht="10.5" customHeight="1">
      <c r="A200" s="531" t="s">
        <v>372</v>
      </c>
      <c r="B200" s="532" t="s">
        <v>219</v>
      </c>
      <c r="C200" s="522">
        <v>10</v>
      </c>
      <c r="D200" s="534" t="s">
        <v>373</v>
      </c>
      <c r="E200" s="637">
        <v>33163</v>
      </c>
      <c r="F200" s="513"/>
      <c r="G200" s="51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520" customFormat="1" ht="10.5" customHeight="1">
      <c r="A201" s="531" t="s">
        <v>245</v>
      </c>
      <c r="B201" s="532" t="s">
        <v>243</v>
      </c>
      <c r="C201" s="522">
        <v>500</v>
      </c>
      <c r="D201" s="534" t="s">
        <v>374</v>
      </c>
      <c r="E201" s="637"/>
      <c r="F201" s="513"/>
      <c r="G201" s="51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520" customFormat="1" ht="10.5" customHeight="1">
      <c r="A202" s="531" t="s">
        <v>375</v>
      </c>
      <c r="B202" s="532" t="s">
        <v>248</v>
      </c>
      <c r="C202" s="522">
        <v>10152.3</v>
      </c>
      <c r="D202" s="534" t="s">
        <v>332</v>
      </c>
      <c r="E202" s="637">
        <v>33150</v>
      </c>
      <c r="F202" s="513"/>
      <c r="G202" s="51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530" customFormat="1" ht="11.25" customHeight="1">
      <c r="A203" s="531"/>
      <c r="B203" s="532"/>
      <c r="C203" s="554"/>
      <c r="D203" s="529" t="s">
        <v>1095</v>
      </c>
      <c r="E203" s="637"/>
      <c r="F203" s="513">
        <v>5676</v>
      </c>
      <c r="G203" s="514">
        <v>24512.9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520" customFormat="1" ht="10.5" customHeight="1">
      <c r="A204" s="531" t="s">
        <v>1096</v>
      </c>
      <c r="B204" s="532" t="s">
        <v>992</v>
      </c>
      <c r="C204" s="522">
        <v>-394</v>
      </c>
      <c r="D204" s="534" t="s">
        <v>1063</v>
      </c>
      <c r="E204" s="637"/>
      <c r="F204" s="513"/>
      <c r="G204" s="51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s="520" customFormat="1" ht="10.5" customHeight="1">
      <c r="A205" s="531" t="s">
        <v>376</v>
      </c>
      <c r="B205" s="532" t="s">
        <v>219</v>
      </c>
      <c r="C205" s="522">
        <v>11553.6</v>
      </c>
      <c r="D205" s="534" t="s">
        <v>332</v>
      </c>
      <c r="E205" s="637">
        <v>33150</v>
      </c>
      <c r="F205" s="513"/>
      <c r="G205" s="514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s="520" customFormat="1" ht="10.5" customHeight="1">
      <c r="A206" s="531" t="s">
        <v>376</v>
      </c>
      <c r="B206" s="532" t="s">
        <v>219</v>
      </c>
      <c r="C206" s="522">
        <v>51.2</v>
      </c>
      <c r="D206" s="534" t="s">
        <v>370</v>
      </c>
      <c r="E206" s="637">
        <v>33245</v>
      </c>
      <c r="F206" s="513"/>
      <c r="G206" s="514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s="520" customFormat="1" ht="10.5" customHeight="1">
      <c r="A207" s="531" t="s">
        <v>377</v>
      </c>
      <c r="B207" s="532" t="s">
        <v>248</v>
      </c>
      <c r="C207" s="522">
        <v>7615.5</v>
      </c>
      <c r="D207" s="534" t="s">
        <v>332</v>
      </c>
      <c r="E207" s="637">
        <v>33150</v>
      </c>
      <c r="F207" s="513"/>
      <c r="G207" s="514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s="520" customFormat="1" ht="10.5" customHeight="1">
      <c r="A208" s="531" t="s">
        <v>378</v>
      </c>
      <c r="B208" s="532" t="s">
        <v>254</v>
      </c>
      <c r="C208" s="522">
        <v>10.6</v>
      </c>
      <c r="D208" s="534" t="s">
        <v>332</v>
      </c>
      <c r="E208" s="637">
        <v>33151</v>
      </c>
      <c r="F208" s="513"/>
      <c r="G208" s="514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s="530" customFormat="1" ht="11.25" customHeight="1">
      <c r="A209" s="531"/>
      <c r="B209" s="532"/>
      <c r="C209" s="554"/>
      <c r="D209" s="529" t="s">
        <v>1097</v>
      </c>
      <c r="E209" s="637"/>
      <c r="F209" s="513">
        <v>3640</v>
      </c>
      <c r="G209" s="514">
        <v>22472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s="520" customFormat="1" ht="11.25" customHeight="1">
      <c r="A210" s="531" t="s">
        <v>1098</v>
      </c>
      <c r="B210" s="532" t="s">
        <v>992</v>
      </c>
      <c r="C210" s="522">
        <v>-16</v>
      </c>
      <c r="D210" s="534" t="s">
        <v>1063</v>
      </c>
      <c r="E210" s="637"/>
      <c r="F210" s="513"/>
      <c r="G210" s="51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s="520" customFormat="1" ht="10.5" customHeight="1">
      <c r="A211" s="531" t="s">
        <v>379</v>
      </c>
      <c r="B211" s="532" t="s">
        <v>219</v>
      </c>
      <c r="C211" s="522">
        <v>11368.6</v>
      </c>
      <c r="D211" s="534" t="s">
        <v>332</v>
      </c>
      <c r="E211" s="637">
        <v>33150</v>
      </c>
      <c r="F211" s="513"/>
      <c r="G211" s="514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520" customFormat="1" ht="10.5" customHeight="1">
      <c r="A212" s="531" t="s">
        <v>379</v>
      </c>
      <c r="B212" s="532" t="s">
        <v>219</v>
      </c>
      <c r="C212" s="522">
        <v>59.4</v>
      </c>
      <c r="D212" s="534" t="s">
        <v>370</v>
      </c>
      <c r="E212" s="637">
        <v>33245</v>
      </c>
      <c r="F212" s="513"/>
      <c r="G212" s="51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520" customFormat="1" ht="10.5" customHeight="1">
      <c r="A213" s="531" t="s">
        <v>380</v>
      </c>
      <c r="B213" s="532" t="s">
        <v>248</v>
      </c>
      <c r="C213" s="522">
        <v>7420</v>
      </c>
      <c r="D213" s="534" t="s">
        <v>332</v>
      </c>
      <c r="E213" s="637">
        <v>33150</v>
      </c>
      <c r="F213" s="513"/>
      <c r="G213" s="514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s="530" customFormat="1" ht="11.25" customHeight="1">
      <c r="A214" s="531"/>
      <c r="B214" s="532"/>
      <c r="C214" s="554"/>
      <c r="D214" s="529" t="s">
        <v>1099</v>
      </c>
      <c r="E214" s="637"/>
      <c r="F214" s="513">
        <v>3512</v>
      </c>
      <c r="G214" s="514">
        <v>19088.4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s="520" customFormat="1" ht="10.5" customHeight="1">
      <c r="A215" s="531" t="s">
        <v>1100</v>
      </c>
      <c r="B215" s="532" t="s">
        <v>992</v>
      </c>
      <c r="C215" s="522">
        <v>-10</v>
      </c>
      <c r="D215" s="534" t="s">
        <v>1063</v>
      </c>
      <c r="E215" s="637"/>
      <c r="F215" s="513"/>
      <c r="G215" s="514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s="520" customFormat="1" ht="10.5" customHeight="1">
      <c r="A216" s="531" t="s">
        <v>1101</v>
      </c>
      <c r="B216" s="532" t="s">
        <v>980</v>
      </c>
      <c r="C216" s="522">
        <v>-6</v>
      </c>
      <c r="D216" s="534" t="s">
        <v>1063</v>
      </c>
      <c r="E216" s="637"/>
      <c r="F216" s="513"/>
      <c r="G216" s="514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s="520" customFormat="1" ht="10.5" customHeight="1">
      <c r="A217" s="531" t="s">
        <v>1102</v>
      </c>
      <c r="B217" s="532" t="s">
        <v>1005</v>
      </c>
      <c r="C217" s="522">
        <v>37</v>
      </c>
      <c r="D217" s="534" t="s">
        <v>1103</v>
      </c>
      <c r="E217" s="637"/>
      <c r="F217" s="513"/>
      <c r="G217" s="514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520" customFormat="1" ht="10.5" customHeight="1">
      <c r="A218" s="531" t="s">
        <v>381</v>
      </c>
      <c r="B218" s="532" t="s">
        <v>219</v>
      </c>
      <c r="C218" s="522">
        <v>6860.2</v>
      </c>
      <c r="D218" s="534" t="s">
        <v>332</v>
      </c>
      <c r="E218" s="637">
        <v>33150</v>
      </c>
      <c r="F218" s="513"/>
      <c r="G218" s="514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520" customFormat="1" ht="10.5" customHeight="1">
      <c r="A219" s="531" t="s">
        <v>381</v>
      </c>
      <c r="B219" s="532" t="s">
        <v>219</v>
      </c>
      <c r="C219" s="522">
        <v>28.7</v>
      </c>
      <c r="D219" s="534" t="s">
        <v>370</v>
      </c>
      <c r="E219" s="637">
        <v>33245</v>
      </c>
      <c r="F219" s="513"/>
      <c r="G219" s="514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520" customFormat="1" ht="10.5" customHeight="1">
      <c r="A220" s="531" t="s">
        <v>382</v>
      </c>
      <c r="B220" s="532" t="s">
        <v>233</v>
      </c>
      <c r="C220" s="522">
        <v>2999.2</v>
      </c>
      <c r="D220" s="534" t="s">
        <v>346</v>
      </c>
      <c r="E220" s="637"/>
      <c r="F220" s="513"/>
      <c r="G220" s="514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s="520" customFormat="1" ht="10.5" customHeight="1">
      <c r="A221" s="531" t="s">
        <v>383</v>
      </c>
      <c r="B221" s="532" t="s">
        <v>248</v>
      </c>
      <c r="C221" s="522">
        <v>4767.3</v>
      </c>
      <c r="D221" s="534" t="s">
        <v>332</v>
      </c>
      <c r="E221" s="637">
        <v>33150</v>
      </c>
      <c r="F221" s="513"/>
      <c r="G221" s="514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520" customFormat="1" ht="10.5" customHeight="1">
      <c r="A222" s="531" t="s">
        <v>384</v>
      </c>
      <c r="B222" s="532" t="s">
        <v>248</v>
      </c>
      <c r="C222" s="522">
        <v>900</v>
      </c>
      <c r="D222" s="534" t="s">
        <v>349</v>
      </c>
      <c r="E222" s="637">
        <v>33265</v>
      </c>
      <c r="F222" s="513"/>
      <c r="G222" s="514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s="530" customFormat="1" ht="11.25" customHeight="1">
      <c r="A223" s="531"/>
      <c r="B223" s="532"/>
      <c r="C223" s="554"/>
      <c r="D223" s="529" t="s">
        <v>1104</v>
      </c>
      <c r="E223" s="637"/>
      <c r="F223" s="513">
        <v>1923</v>
      </c>
      <c r="G223" s="514">
        <v>13289.7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s="520" customFormat="1" ht="10.5" customHeight="1">
      <c r="A224" s="531" t="s">
        <v>1105</v>
      </c>
      <c r="B224" s="532" t="s">
        <v>992</v>
      </c>
      <c r="C224" s="522">
        <v>-3</v>
      </c>
      <c r="D224" s="534" t="s">
        <v>1063</v>
      </c>
      <c r="E224" s="637"/>
      <c r="F224" s="513"/>
      <c r="G224" s="51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s="520" customFormat="1" ht="10.5" customHeight="1">
      <c r="A225" s="531" t="s">
        <v>1106</v>
      </c>
      <c r="B225" s="532" t="s">
        <v>980</v>
      </c>
      <c r="C225" s="522"/>
      <c r="D225" s="534" t="s">
        <v>1107</v>
      </c>
      <c r="E225" s="637"/>
      <c r="F225" s="513"/>
      <c r="G225" s="51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520" customFormat="1" ht="10.5" customHeight="1">
      <c r="A226" s="531" t="s">
        <v>1108</v>
      </c>
      <c r="B226" s="532" t="s">
        <v>980</v>
      </c>
      <c r="C226" s="522">
        <v>32.5</v>
      </c>
      <c r="D226" s="534" t="s">
        <v>1109</v>
      </c>
      <c r="E226" s="637"/>
      <c r="F226" s="513"/>
      <c r="G226" s="51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s="520" customFormat="1" ht="10.5" customHeight="1">
      <c r="A227" s="531" t="s">
        <v>385</v>
      </c>
      <c r="B227" s="532" t="s">
        <v>219</v>
      </c>
      <c r="C227" s="522">
        <v>6722</v>
      </c>
      <c r="D227" s="534" t="s">
        <v>332</v>
      </c>
      <c r="E227" s="637">
        <v>33150</v>
      </c>
      <c r="F227" s="513"/>
      <c r="G227" s="51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s="520" customFormat="1" ht="10.5" customHeight="1">
      <c r="A228" s="531" t="s">
        <v>385</v>
      </c>
      <c r="B228" s="532" t="s">
        <v>219</v>
      </c>
      <c r="C228" s="522">
        <v>26.6</v>
      </c>
      <c r="D228" s="534" t="s">
        <v>370</v>
      </c>
      <c r="E228" s="637">
        <v>33245</v>
      </c>
      <c r="F228" s="513"/>
      <c r="G228" s="51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s="520" customFormat="1" ht="10.5" customHeight="1">
      <c r="A229" s="531" t="s">
        <v>386</v>
      </c>
      <c r="B229" s="532" t="s">
        <v>248</v>
      </c>
      <c r="C229" s="522">
        <v>4588.6</v>
      </c>
      <c r="D229" s="534" t="s">
        <v>332</v>
      </c>
      <c r="E229" s="637">
        <v>33150</v>
      </c>
      <c r="F229" s="513"/>
      <c r="G229" s="514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530" customFormat="1" ht="11.25" customHeight="1">
      <c r="A230" s="531"/>
      <c r="B230" s="532"/>
      <c r="C230" s="554"/>
      <c r="D230" s="529" t="s">
        <v>1110</v>
      </c>
      <c r="E230" s="637"/>
      <c r="F230" s="513">
        <v>1730</v>
      </c>
      <c r="G230" s="514">
        <v>12572.7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 s="520" customFormat="1" ht="10.5" customHeight="1">
      <c r="A231" s="531" t="s">
        <v>1111</v>
      </c>
      <c r="B231" s="532" t="s">
        <v>992</v>
      </c>
      <c r="C231" s="522">
        <v>-3</v>
      </c>
      <c r="D231" s="534" t="s">
        <v>1063</v>
      </c>
      <c r="E231" s="637"/>
      <c r="F231" s="513"/>
      <c r="G231" s="514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 s="520" customFormat="1" ht="10.5" customHeight="1">
      <c r="A232" s="531" t="s">
        <v>387</v>
      </c>
      <c r="B232" s="532" t="s">
        <v>219</v>
      </c>
      <c r="C232" s="522">
        <v>6138</v>
      </c>
      <c r="D232" s="534" t="s">
        <v>332</v>
      </c>
      <c r="E232" s="637">
        <v>33150</v>
      </c>
      <c r="F232" s="513"/>
      <c r="G232" s="514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 s="520" customFormat="1" ht="10.5" customHeight="1">
      <c r="A233" s="531" t="s">
        <v>387</v>
      </c>
      <c r="B233" s="532" t="s">
        <v>219</v>
      </c>
      <c r="C233" s="522">
        <v>29.7</v>
      </c>
      <c r="D233" s="534" t="s">
        <v>370</v>
      </c>
      <c r="E233" s="637">
        <v>33245</v>
      </c>
      <c r="F233" s="513"/>
      <c r="G233" s="514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 s="520" customFormat="1" ht="10.5" customHeight="1">
      <c r="A234" s="531" t="s">
        <v>388</v>
      </c>
      <c r="B234" s="532" t="s">
        <v>233</v>
      </c>
      <c r="C234" s="522">
        <v>256.4</v>
      </c>
      <c r="D234" s="534" t="s">
        <v>346</v>
      </c>
      <c r="E234" s="637"/>
      <c r="F234" s="513"/>
      <c r="G234" s="51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520" customFormat="1" ht="10.5" customHeight="1">
      <c r="A235" s="531" t="s">
        <v>389</v>
      </c>
      <c r="B235" s="532" t="s">
        <v>248</v>
      </c>
      <c r="C235" s="522">
        <v>4412.9</v>
      </c>
      <c r="D235" s="534" t="s">
        <v>332</v>
      </c>
      <c r="E235" s="637">
        <v>33150</v>
      </c>
      <c r="F235" s="513"/>
      <c r="G235" s="514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520" customFormat="1" ht="10.5" customHeight="1">
      <c r="A236" s="531" t="s">
        <v>390</v>
      </c>
      <c r="B236" s="532" t="s">
        <v>254</v>
      </c>
      <c r="C236" s="522">
        <v>8.7</v>
      </c>
      <c r="D236" s="534" t="s">
        <v>332</v>
      </c>
      <c r="E236" s="637">
        <v>33151</v>
      </c>
      <c r="F236" s="513"/>
      <c r="G236" s="514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530" customFormat="1" ht="11.25" customHeight="1">
      <c r="A237" s="531"/>
      <c r="B237" s="532"/>
      <c r="C237" s="554"/>
      <c r="D237" s="529" t="s">
        <v>1112</v>
      </c>
      <c r="E237" s="637"/>
      <c r="F237" s="513">
        <v>2062</v>
      </c>
      <c r="G237" s="514">
        <v>14561.9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520" customFormat="1" ht="10.5" customHeight="1">
      <c r="A238" s="531" t="s">
        <v>1113</v>
      </c>
      <c r="B238" s="532" t="s">
        <v>992</v>
      </c>
      <c r="C238" s="522">
        <v>-9.7</v>
      </c>
      <c r="D238" s="534" t="s">
        <v>1063</v>
      </c>
      <c r="E238" s="637"/>
      <c r="F238" s="513"/>
      <c r="G238" s="514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520" customFormat="1" ht="10.5" customHeight="1">
      <c r="A239" s="531" t="s">
        <v>391</v>
      </c>
      <c r="B239" s="532" t="s">
        <v>219</v>
      </c>
      <c r="C239" s="522">
        <v>6517.1</v>
      </c>
      <c r="D239" s="534" t="s">
        <v>332</v>
      </c>
      <c r="E239" s="637">
        <v>33150</v>
      </c>
      <c r="F239" s="513"/>
      <c r="G239" s="514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520" customFormat="1" ht="10.5" customHeight="1">
      <c r="A240" s="531" t="s">
        <v>391</v>
      </c>
      <c r="B240" s="532" t="s">
        <v>219</v>
      </c>
      <c r="C240" s="522">
        <v>27.6</v>
      </c>
      <c r="D240" s="534" t="s">
        <v>370</v>
      </c>
      <c r="E240" s="637">
        <v>33245</v>
      </c>
      <c r="F240" s="513"/>
      <c r="G240" s="514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520" customFormat="1" ht="10.5" customHeight="1">
      <c r="A241" s="531" t="s">
        <v>392</v>
      </c>
      <c r="B241" s="532" t="s">
        <v>233</v>
      </c>
      <c r="C241" s="522">
        <v>1307.4</v>
      </c>
      <c r="D241" s="534" t="s">
        <v>393</v>
      </c>
      <c r="E241" s="637"/>
      <c r="F241" s="513"/>
      <c r="G241" s="514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520" customFormat="1" ht="10.5" customHeight="1">
      <c r="A242" s="531" t="s">
        <v>394</v>
      </c>
      <c r="B242" s="532" t="s">
        <v>248</v>
      </c>
      <c r="C242" s="522">
        <v>4657.5</v>
      </c>
      <c r="D242" s="534" t="s">
        <v>332</v>
      </c>
      <c r="E242" s="637">
        <v>33150</v>
      </c>
      <c r="F242" s="513"/>
      <c r="G242" s="514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s="530" customFormat="1" ht="11.25" customHeight="1">
      <c r="A243" s="531"/>
      <c r="B243" s="532"/>
      <c r="C243" s="554"/>
      <c r="D243" s="529" t="s">
        <v>1114</v>
      </c>
      <c r="E243" s="637"/>
      <c r="F243" s="513">
        <v>3116</v>
      </c>
      <c r="G243" s="514">
        <v>20030.6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s="520" customFormat="1" ht="10.5" customHeight="1">
      <c r="A244" s="531" t="s">
        <v>1115</v>
      </c>
      <c r="B244" s="532" t="s">
        <v>992</v>
      </c>
      <c r="C244" s="522">
        <v>-3.3</v>
      </c>
      <c r="D244" s="534" t="s">
        <v>1063</v>
      </c>
      <c r="E244" s="637"/>
      <c r="F244" s="513"/>
      <c r="G244" s="51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s="520" customFormat="1" ht="10.5" customHeight="1">
      <c r="A245" s="531" t="s">
        <v>395</v>
      </c>
      <c r="B245" s="532" t="s">
        <v>219</v>
      </c>
      <c r="C245" s="522">
        <v>9849.2</v>
      </c>
      <c r="D245" s="534" t="s">
        <v>332</v>
      </c>
      <c r="E245" s="637">
        <v>33150</v>
      </c>
      <c r="F245" s="513"/>
      <c r="G245" s="514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s="520" customFormat="1" ht="10.5" customHeight="1">
      <c r="A246" s="531" t="s">
        <v>395</v>
      </c>
      <c r="B246" s="532" t="s">
        <v>219</v>
      </c>
      <c r="C246" s="522">
        <v>45.1</v>
      </c>
      <c r="D246" s="534" t="s">
        <v>370</v>
      </c>
      <c r="E246" s="637">
        <v>33245</v>
      </c>
      <c r="F246" s="513"/>
      <c r="G246" s="514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s="520" customFormat="1" ht="10.5" customHeight="1">
      <c r="A247" s="531" t="s">
        <v>396</v>
      </c>
      <c r="B247" s="532" t="s">
        <v>233</v>
      </c>
      <c r="C247" s="522">
        <v>400</v>
      </c>
      <c r="D247" s="534" t="s">
        <v>346</v>
      </c>
      <c r="E247" s="637"/>
      <c r="F247" s="513"/>
      <c r="G247" s="514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s="520" customFormat="1" ht="10.5" customHeight="1">
      <c r="A248" s="531" t="s">
        <v>397</v>
      </c>
      <c r="B248" s="532" t="s">
        <v>248</v>
      </c>
      <c r="C248" s="522">
        <v>6623.6</v>
      </c>
      <c r="D248" s="534" t="s">
        <v>332</v>
      </c>
      <c r="E248" s="637">
        <v>33150</v>
      </c>
      <c r="F248" s="513"/>
      <c r="G248" s="514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 s="530" customFormat="1" ht="11.25" customHeight="1">
      <c r="A249" s="531"/>
      <c r="B249" s="532"/>
      <c r="C249" s="554"/>
      <c r="D249" s="529" t="s">
        <v>1116</v>
      </c>
      <c r="E249" s="637"/>
      <c r="F249" s="513">
        <v>3912</v>
      </c>
      <c r="G249" s="514">
        <v>18214.5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 s="520" customFormat="1" ht="10.5" customHeight="1">
      <c r="A250" s="531" t="s">
        <v>1117</v>
      </c>
      <c r="B250" s="532" t="s">
        <v>992</v>
      </c>
      <c r="C250" s="522">
        <v>-8.3</v>
      </c>
      <c r="D250" s="534" t="s">
        <v>1063</v>
      </c>
      <c r="E250" s="637"/>
      <c r="F250" s="513"/>
      <c r="G250" s="51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 s="520" customFormat="1" ht="10.5" customHeight="1">
      <c r="A251" s="531" t="s">
        <v>398</v>
      </c>
      <c r="B251" s="532" t="s">
        <v>219</v>
      </c>
      <c r="C251" s="522">
        <v>8409.8</v>
      </c>
      <c r="D251" s="534" t="s">
        <v>332</v>
      </c>
      <c r="E251" s="637">
        <v>33150</v>
      </c>
      <c r="F251" s="513"/>
      <c r="G251" s="51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 s="520" customFormat="1" ht="10.5" customHeight="1">
      <c r="A252" s="531" t="s">
        <v>398</v>
      </c>
      <c r="B252" s="532" t="s">
        <v>219</v>
      </c>
      <c r="C252" s="522">
        <v>34.8</v>
      </c>
      <c r="D252" s="534" t="s">
        <v>370</v>
      </c>
      <c r="E252" s="637">
        <v>33245</v>
      </c>
      <c r="F252" s="513"/>
      <c r="G252" s="51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 s="520" customFormat="1" ht="10.5" customHeight="1">
      <c r="A253" s="531" t="s">
        <v>399</v>
      </c>
      <c r="B253" s="532" t="s">
        <v>248</v>
      </c>
      <c r="C253" s="522">
        <v>5866.2</v>
      </c>
      <c r="D253" s="534" t="s">
        <v>332</v>
      </c>
      <c r="E253" s="637">
        <v>33150</v>
      </c>
      <c r="F253" s="513"/>
      <c r="G253" s="51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s="530" customFormat="1" ht="11.25" customHeight="1">
      <c r="A254" s="531"/>
      <c r="B254" s="532"/>
      <c r="C254" s="554"/>
      <c r="D254" s="529" t="s">
        <v>1118</v>
      </c>
      <c r="E254" s="637"/>
      <c r="F254" s="513">
        <v>1538</v>
      </c>
      <c r="G254" s="514">
        <v>10835.1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 s="520" customFormat="1" ht="10.5" customHeight="1">
      <c r="A255" s="531" t="s">
        <v>1119</v>
      </c>
      <c r="B255" s="532" t="s">
        <v>992</v>
      </c>
      <c r="C255" s="522">
        <v>-2.2</v>
      </c>
      <c r="D255" s="534" t="s">
        <v>1063</v>
      </c>
      <c r="E255" s="637"/>
      <c r="F255" s="513"/>
      <c r="G255" s="51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s="520" customFormat="1" ht="10.5" customHeight="1">
      <c r="A256" s="531" t="s">
        <v>1120</v>
      </c>
      <c r="B256" s="532" t="s">
        <v>980</v>
      </c>
      <c r="C256" s="522">
        <v>-5.5</v>
      </c>
      <c r="D256" s="534" t="s">
        <v>1063</v>
      </c>
      <c r="E256" s="637"/>
      <c r="F256" s="513"/>
      <c r="G256" s="51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 s="520" customFormat="1" ht="10.5" customHeight="1">
      <c r="A257" s="531" t="s">
        <v>400</v>
      </c>
      <c r="B257" s="532" t="s">
        <v>219</v>
      </c>
      <c r="C257" s="522">
        <v>5456.8</v>
      </c>
      <c r="D257" s="534" t="s">
        <v>332</v>
      </c>
      <c r="E257" s="637">
        <v>33150</v>
      </c>
      <c r="F257" s="513"/>
      <c r="G257" s="51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 s="520" customFormat="1" ht="10.5" customHeight="1">
      <c r="A258" s="531" t="s">
        <v>400</v>
      </c>
      <c r="B258" s="532" t="s">
        <v>219</v>
      </c>
      <c r="C258" s="522">
        <v>27.6</v>
      </c>
      <c r="D258" s="534" t="s">
        <v>370</v>
      </c>
      <c r="E258" s="637">
        <v>33245</v>
      </c>
      <c r="F258" s="513"/>
      <c r="G258" s="51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 s="520" customFormat="1" ht="10.5" customHeight="1">
      <c r="A259" s="531" t="s">
        <v>401</v>
      </c>
      <c r="B259" s="532" t="s">
        <v>219</v>
      </c>
      <c r="C259" s="522">
        <v>7</v>
      </c>
      <c r="D259" s="534" t="s">
        <v>336</v>
      </c>
      <c r="E259" s="637"/>
      <c r="F259" s="513"/>
      <c r="G259" s="51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 s="520" customFormat="1" ht="10.5" customHeight="1">
      <c r="A260" s="531" t="s">
        <v>402</v>
      </c>
      <c r="B260" s="532" t="s">
        <v>248</v>
      </c>
      <c r="C260" s="522">
        <v>3813.4</v>
      </c>
      <c r="D260" s="534" t="s">
        <v>332</v>
      </c>
      <c r="E260" s="637">
        <v>33150</v>
      </c>
      <c r="F260" s="513"/>
      <c r="G260" s="51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 s="530" customFormat="1" ht="11.25" customHeight="1">
      <c r="A261" s="531"/>
      <c r="B261" s="532"/>
      <c r="C261" s="554"/>
      <c r="D261" s="529" t="s">
        <v>1121</v>
      </c>
      <c r="E261" s="637"/>
      <c r="F261" s="513">
        <v>2894</v>
      </c>
      <c r="G261" s="514">
        <v>20387.3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 s="520" customFormat="1" ht="10.5" customHeight="1">
      <c r="A262" s="531" t="s">
        <v>1122</v>
      </c>
      <c r="B262" s="532" t="s">
        <v>992</v>
      </c>
      <c r="C262" s="522">
        <v>-7.3</v>
      </c>
      <c r="D262" s="534" t="s">
        <v>1063</v>
      </c>
      <c r="E262" s="637"/>
      <c r="F262" s="513"/>
      <c r="G262" s="51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 s="520" customFormat="1" ht="10.5" customHeight="1">
      <c r="A263" s="531" t="s">
        <v>403</v>
      </c>
      <c r="B263" s="532" t="s">
        <v>219</v>
      </c>
      <c r="C263" s="522">
        <v>8296.6</v>
      </c>
      <c r="D263" s="534" t="s">
        <v>332</v>
      </c>
      <c r="E263" s="637">
        <v>33150</v>
      </c>
      <c r="F263" s="513"/>
      <c r="G263" s="51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42" s="520" customFormat="1" ht="10.5" customHeight="1">
      <c r="A264" s="531" t="s">
        <v>403</v>
      </c>
      <c r="B264" s="532" t="s">
        <v>219</v>
      </c>
      <c r="C264" s="522">
        <v>38.9</v>
      </c>
      <c r="D264" s="534" t="s">
        <v>370</v>
      </c>
      <c r="E264" s="637">
        <v>33245</v>
      </c>
      <c r="F264" s="513"/>
      <c r="G264" s="51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</row>
    <row r="265" spans="1:42" s="520" customFormat="1" ht="10.5" customHeight="1">
      <c r="A265" s="531" t="s">
        <v>404</v>
      </c>
      <c r="B265" s="532" t="s">
        <v>233</v>
      </c>
      <c r="C265" s="522">
        <v>2792.7</v>
      </c>
      <c r="D265" s="534" t="s">
        <v>346</v>
      </c>
      <c r="E265" s="637"/>
      <c r="F265" s="513"/>
      <c r="G265" s="51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</row>
    <row r="266" spans="1:42" s="520" customFormat="1" ht="10.5" customHeight="1">
      <c r="A266" s="531" t="s">
        <v>405</v>
      </c>
      <c r="B266" s="532" t="s">
        <v>248</v>
      </c>
      <c r="C266" s="522">
        <v>5672.4</v>
      </c>
      <c r="D266" s="534" t="s">
        <v>332</v>
      </c>
      <c r="E266" s="637">
        <v>33150</v>
      </c>
      <c r="F266" s="513"/>
      <c r="G266" s="51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</row>
    <row r="267" spans="1:42" s="520" customFormat="1" ht="10.5" customHeight="1">
      <c r="A267" s="531" t="s">
        <v>406</v>
      </c>
      <c r="B267" s="532" t="s">
        <v>248</v>
      </c>
      <c r="C267" s="522">
        <v>700</v>
      </c>
      <c r="D267" s="534" t="s">
        <v>349</v>
      </c>
      <c r="E267" s="637">
        <v>33265</v>
      </c>
      <c r="F267" s="513"/>
      <c r="G267" s="51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</row>
    <row r="268" spans="1:42" s="530" customFormat="1" ht="11.25" customHeight="1">
      <c r="A268" s="531"/>
      <c r="B268" s="532"/>
      <c r="C268" s="554"/>
      <c r="D268" s="529" t="s">
        <v>1123</v>
      </c>
      <c r="E268" s="637"/>
      <c r="F268" s="513">
        <v>2475</v>
      </c>
      <c r="G268" s="514">
        <v>19505.1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</row>
    <row r="269" spans="1:42" s="520" customFormat="1" ht="10.5" customHeight="1">
      <c r="A269" s="531" t="s">
        <v>1124</v>
      </c>
      <c r="B269" s="532" t="s">
        <v>992</v>
      </c>
      <c r="C269" s="522">
        <v>-4.6</v>
      </c>
      <c r="D269" s="534" t="s">
        <v>1063</v>
      </c>
      <c r="E269" s="637"/>
      <c r="F269" s="513"/>
      <c r="G269" s="51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</row>
    <row r="270" spans="1:42" s="520" customFormat="1" ht="10.5" customHeight="1">
      <c r="A270" s="531" t="s">
        <v>1125</v>
      </c>
      <c r="B270" s="532" t="s">
        <v>980</v>
      </c>
      <c r="C270" s="522">
        <v>-7.8</v>
      </c>
      <c r="D270" s="534" t="s">
        <v>1063</v>
      </c>
      <c r="E270" s="637"/>
      <c r="F270" s="513"/>
      <c r="G270" s="514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</row>
    <row r="271" spans="1:42" s="520" customFormat="1" ht="10.5" customHeight="1">
      <c r="A271" s="531" t="s">
        <v>407</v>
      </c>
      <c r="B271" s="532" t="s">
        <v>219</v>
      </c>
      <c r="C271" s="522">
        <v>9027.9</v>
      </c>
      <c r="D271" s="534" t="s">
        <v>332</v>
      </c>
      <c r="E271" s="637">
        <v>33150</v>
      </c>
      <c r="F271" s="513"/>
      <c r="G271" s="514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</row>
    <row r="272" spans="1:42" s="520" customFormat="1" ht="10.5" customHeight="1">
      <c r="A272" s="531" t="s">
        <v>407</v>
      </c>
      <c r="B272" s="532" t="s">
        <v>219</v>
      </c>
      <c r="C272" s="522">
        <v>39.9</v>
      </c>
      <c r="D272" s="534" t="s">
        <v>370</v>
      </c>
      <c r="E272" s="637">
        <v>33245</v>
      </c>
      <c r="F272" s="513"/>
      <c r="G272" s="514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</row>
    <row r="273" spans="1:42" s="520" customFormat="1" ht="10.5" customHeight="1">
      <c r="A273" s="531" t="s">
        <v>408</v>
      </c>
      <c r="B273" s="532" t="s">
        <v>233</v>
      </c>
      <c r="C273" s="522">
        <v>1316.8</v>
      </c>
      <c r="D273" s="534" t="s">
        <v>346</v>
      </c>
      <c r="E273" s="637"/>
      <c r="F273" s="513"/>
      <c r="G273" s="514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</row>
    <row r="274" spans="1:42" s="520" customFormat="1" ht="10.5" customHeight="1">
      <c r="A274" s="531" t="s">
        <v>409</v>
      </c>
      <c r="B274" s="532" t="s">
        <v>248</v>
      </c>
      <c r="C274" s="522">
        <v>6357.9</v>
      </c>
      <c r="D274" s="534" t="s">
        <v>332</v>
      </c>
      <c r="E274" s="637">
        <v>33150</v>
      </c>
      <c r="F274" s="513"/>
      <c r="G274" s="51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</row>
    <row r="275" spans="1:42" s="520" customFormat="1" ht="10.5" customHeight="1">
      <c r="A275" s="531" t="s">
        <v>410</v>
      </c>
      <c r="B275" s="532" t="s">
        <v>248</v>
      </c>
      <c r="C275" s="522">
        <v>300</v>
      </c>
      <c r="D275" s="534" t="s">
        <v>349</v>
      </c>
      <c r="E275" s="637">
        <v>33265</v>
      </c>
      <c r="F275" s="513"/>
      <c r="G275" s="514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</row>
    <row r="276" spans="1:42" s="530" customFormat="1" ht="11.25" customHeight="1">
      <c r="A276" s="531"/>
      <c r="B276" s="532"/>
      <c r="C276" s="554"/>
      <c r="D276" s="529" t="s">
        <v>1126</v>
      </c>
      <c r="E276" s="637"/>
      <c r="F276" s="513">
        <v>755</v>
      </c>
      <c r="G276" s="514">
        <v>4536.4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</row>
    <row r="277" spans="1:42" s="520" customFormat="1" ht="10.5" customHeight="1">
      <c r="A277" s="531" t="s">
        <v>1127</v>
      </c>
      <c r="B277" s="532" t="s">
        <v>992</v>
      </c>
      <c r="C277" s="522">
        <v>-2.4</v>
      </c>
      <c r="D277" s="534" t="s">
        <v>1063</v>
      </c>
      <c r="E277" s="637"/>
      <c r="F277" s="513"/>
      <c r="G277" s="514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</row>
    <row r="278" spans="1:42" s="520" customFormat="1" ht="10.5" customHeight="1">
      <c r="A278" s="531" t="s">
        <v>411</v>
      </c>
      <c r="B278" s="532" t="s">
        <v>219</v>
      </c>
      <c r="C278" s="522">
        <v>3768.4</v>
      </c>
      <c r="D278" s="534" t="s">
        <v>332</v>
      </c>
      <c r="E278" s="637">
        <v>33150</v>
      </c>
      <c r="F278" s="513"/>
      <c r="G278" s="514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</row>
    <row r="279" spans="1:42" s="520" customFormat="1" ht="10.5" customHeight="1">
      <c r="A279" s="531" t="s">
        <v>411</v>
      </c>
      <c r="B279" s="532" t="s">
        <v>219</v>
      </c>
      <c r="C279" s="522">
        <v>15.4</v>
      </c>
      <c r="D279" s="534" t="s">
        <v>370</v>
      </c>
      <c r="E279" s="637">
        <v>33245</v>
      </c>
      <c r="F279" s="513"/>
      <c r="G279" s="514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 s="530" customFormat="1" ht="11.25" customHeight="1">
      <c r="A280" s="531"/>
      <c r="B280" s="532"/>
      <c r="C280" s="554"/>
      <c r="D280" s="529" t="s">
        <v>1128</v>
      </c>
      <c r="E280" s="637"/>
      <c r="F280" s="513">
        <v>3979</v>
      </c>
      <c r="G280" s="514">
        <v>17069.9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 s="520" customFormat="1" ht="10.5" customHeight="1">
      <c r="A281" s="531" t="s">
        <v>1129</v>
      </c>
      <c r="B281" s="532" t="s">
        <v>992</v>
      </c>
      <c r="C281" s="522">
        <v>-15</v>
      </c>
      <c r="D281" s="534" t="s">
        <v>1063</v>
      </c>
      <c r="E281" s="637"/>
      <c r="F281" s="513"/>
      <c r="G281" s="51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 s="520" customFormat="1" ht="10.5" customHeight="1">
      <c r="A282" s="531" t="s">
        <v>412</v>
      </c>
      <c r="B282" s="532" t="s">
        <v>219</v>
      </c>
      <c r="C282" s="522">
        <v>7469.4</v>
      </c>
      <c r="D282" s="534" t="s">
        <v>332</v>
      </c>
      <c r="E282" s="637">
        <v>33150</v>
      </c>
      <c r="F282" s="513"/>
      <c r="G282" s="51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 s="520" customFormat="1" ht="10.5" customHeight="1">
      <c r="A283" s="531" t="s">
        <v>412</v>
      </c>
      <c r="B283" s="532" t="s">
        <v>219</v>
      </c>
      <c r="C283" s="522">
        <v>32.8</v>
      </c>
      <c r="D283" s="534" t="s">
        <v>370</v>
      </c>
      <c r="E283" s="637">
        <v>33245</v>
      </c>
      <c r="F283" s="513"/>
      <c r="G283" s="514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 s="520" customFormat="1" ht="10.5" customHeight="1">
      <c r="A284" s="531" t="s">
        <v>413</v>
      </c>
      <c r="B284" s="532" t="s">
        <v>248</v>
      </c>
      <c r="C284" s="522">
        <v>5603.7</v>
      </c>
      <c r="D284" s="534" t="s">
        <v>332</v>
      </c>
      <c r="E284" s="637">
        <v>33150</v>
      </c>
      <c r="F284" s="513"/>
      <c r="G284" s="51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 s="530" customFormat="1" ht="11.25" customHeight="1">
      <c r="A285" s="531"/>
      <c r="B285" s="532"/>
      <c r="C285" s="554"/>
      <c r="D285" s="529" t="s">
        <v>1130</v>
      </c>
      <c r="E285" s="637"/>
      <c r="F285" s="513">
        <v>3687</v>
      </c>
      <c r="G285" s="514">
        <v>19649.1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 s="520" customFormat="1" ht="10.5" customHeight="1">
      <c r="A286" s="531" t="s">
        <v>1131</v>
      </c>
      <c r="B286" s="532" t="s">
        <v>992</v>
      </c>
      <c r="C286" s="522">
        <v>-20</v>
      </c>
      <c r="D286" s="534" t="s">
        <v>1063</v>
      </c>
      <c r="E286" s="637"/>
      <c r="F286" s="513"/>
      <c r="G286" s="514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 s="520" customFormat="1" ht="10.5" customHeight="1">
      <c r="A287" s="531" t="s">
        <v>414</v>
      </c>
      <c r="B287" s="532" t="s">
        <v>219</v>
      </c>
      <c r="C287" s="522">
        <v>7856.6</v>
      </c>
      <c r="D287" s="534" t="s">
        <v>332</v>
      </c>
      <c r="E287" s="637">
        <v>33150</v>
      </c>
      <c r="F287" s="513"/>
      <c r="G287" s="514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 s="520" customFormat="1" ht="10.5" customHeight="1">
      <c r="A288" s="531" t="s">
        <v>414</v>
      </c>
      <c r="B288" s="532" t="s">
        <v>219</v>
      </c>
      <c r="C288" s="522">
        <v>34.8</v>
      </c>
      <c r="D288" s="534" t="s">
        <v>370</v>
      </c>
      <c r="E288" s="637">
        <v>33245</v>
      </c>
      <c r="F288" s="513"/>
      <c r="G288" s="51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 s="520" customFormat="1" ht="10.5" customHeight="1">
      <c r="A289" s="531" t="s">
        <v>415</v>
      </c>
      <c r="B289" s="532" t="s">
        <v>233</v>
      </c>
      <c r="C289" s="522">
        <v>1686.6</v>
      </c>
      <c r="D289" s="534" t="s">
        <v>346</v>
      </c>
      <c r="E289" s="637"/>
      <c r="F289" s="513"/>
      <c r="G289" s="51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 s="520" customFormat="1" ht="10.5" customHeight="1">
      <c r="A290" s="531" t="s">
        <v>416</v>
      </c>
      <c r="B290" s="532" t="s">
        <v>248</v>
      </c>
      <c r="C290" s="522">
        <v>5404.1</v>
      </c>
      <c r="D290" s="534" t="s">
        <v>332</v>
      </c>
      <c r="E290" s="637">
        <v>33150</v>
      </c>
      <c r="F290" s="513"/>
      <c r="G290" s="51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 s="520" customFormat="1" ht="10.5" customHeight="1">
      <c r="A291" s="531" t="s">
        <v>417</v>
      </c>
      <c r="B291" s="532" t="s">
        <v>248</v>
      </c>
      <c r="C291" s="522">
        <v>1000</v>
      </c>
      <c r="D291" s="534" t="s">
        <v>349</v>
      </c>
      <c r="E291" s="637">
        <v>33265</v>
      </c>
      <c r="F291" s="513"/>
      <c r="G291" s="51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 s="530" customFormat="1" ht="11.25" customHeight="1">
      <c r="A292" s="531"/>
      <c r="B292" s="532"/>
      <c r="C292" s="554"/>
      <c r="D292" s="529" t="s">
        <v>1132</v>
      </c>
      <c r="E292" s="637"/>
      <c r="F292" s="513">
        <v>1000</v>
      </c>
      <c r="G292" s="514">
        <v>4469.6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 s="520" customFormat="1" ht="10.5" customHeight="1">
      <c r="A293" s="531" t="s">
        <v>418</v>
      </c>
      <c r="B293" s="532" t="s">
        <v>219</v>
      </c>
      <c r="C293" s="522">
        <v>1842.6</v>
      </c>
      <c r="D293" s="534" t="s">
        <v>332</v>
      </c>
      <c r="E293" s="637">
        <v>33150</v>
      </c>
      <c r="F293" s="513"/>
      <c r="G293" s="51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 s="520" customFormat="1" ht="10.5" customHeight="1">
      <c r="A294" s="531" t="s">
        <v>419</v>
      </c>
      <c r="B294" s="532" t="s">
        <v>233</v>
      </c>
      <c r="C294" s="522">
        <v>467.2</v>
      </c>
      <c r="D294" s="534" t="s">
        <v>346</v>
      </c>
      <c r="E294" s="637"/>
      <c r="F294" s="513"/>
      <c r="G294" s="51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 s="520" customFormat="1" ht="10.5" customHeight="1">
      <c r="A295" s="531" t="s">
        <v>420</v>
      </c>
      <c r="B295" s="532" t="s">
        <v>248</v>
      </c>
      <c r="C295" s="522">
        <v>1159.8</v>
      </c>
      <c r="D295" s="534" t="s">
        <v>332</v>
      </c>
      <c r="E295" s="637">
        <v>33150</v>
      </c>
      <c r="F295" s="513"/>
      <c r="G295" s="514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 s="530" customFormat="1" ht="11.25" customHeight="1">
      <c r="A296" s="531"/>
      <c r="B296" s="532"/>
      <c r="C296" s="554"/>
      <c r="D296" s="529" t="s">
        <v>1133</v>
      </c>
      <c r="E296" s="637"/>
      <c r="F296" s="513">
        <v>786</v>
      </c>
      <c r="G296" s="514">
        <v>4589.9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 s="520" customFormat="1" ht="10.5" customHeight="1">
      <c r="A297" s="531" t="s">
        <v>1134</v>
      </c>
      <c r="B297" s="532" t="s">
        <v>992</v>
      </c>
      <c r="C297" s="522">
        <v>-130</v>
      </c>
      <c r="D297" s="534" t="s">
        <v>1063</v>
      </c>
      <c r="E297" s="637"/>
      <c r="F297" s="513"/>
      <c r="G297" s="514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 s="520" customFormat="1" ht="10.5" customHeight="1">
      <c r="A298" s="531" t="s">
        <v>421</v>
      </c>
      <c r="B298" s="532" t="s">
        <v>219</v>
      </c>
      <c r="C298" s="522">
        <v>1882.6</v>
      </c>
      <c r="D298" s="534" t="s">
        <v>332</v>
      </c>
      <c r="E298" s="637">
        <v>33150</v>
      </c>
      <c r="F298" s="513"/>
      <c r="G298" s="514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 s="520" customFormat="1" ht="10.5" customHeight="1">
      <c r="A299" s="531" t="s">
        <v>422</v>
      </c>
      <c r="B299" s="532" t="s">
        <v>233</v>
      </c>
      <c r="C299" s="522">
        <v>506.5</v>
      </c>
      <c r="D299" s="534" t="s">
        <v>346</v>
      </c>
      <c r="E299" s="637"/>
      <c r="F299" s="513"/>
      <c r="G299" s="514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 s="520" customFormat="1" ht="10.5" customHeight="1">
      <c r="A300" s="531" t="s">
        <v>423</v>
      </c>
      <c r="B300" s="532" t="s">
        <v>248</v>
      </c>
      <c r="C300" s="522">
        <v>1430.1</v>
      </c>
      <c r="D300" s="534" t="s">
        <v>332</v>
      </c>
      <c r="E300" s="637">
        <v>33150</v>
      </c>
      <c r="F300" s="513"/>
      <c r="G300" s="514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 s="520" customFormat="1" ht="10.5" customHeight="1">
      <c r="A301" s="531" t="s">
        <v>424</v>
      </c>
      <c r="B301" s="532" t="s">
        <v>248</v>
      </c>
      <c r="C301" s="522">
        <v>75</v>
      </c>
      <c r="D301" s="534" t="s">
        <v>349</v>
      </c>
      <c r="E301" s="637">
        <v>33265</v>
      </c>
      <c r="F301" s="513"/>
      <c r="G301" s="514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 s="520" customFormat="1" ht="10.5" customHeight="1">
      <c r="A302" s="531" t="s">
        <v>425</v>
      </c>
      <c r="B302" s="532" t="s">
        <v>254</v>
      </c>
      <c r="C302" s="522">
        <v>39.7</v>
      </c>
      <c r="D302" s="534" t="s">
        <v>332</v>
      </c>
      <c r="E302" s="637">
        <v>33150</v>
      </c>
      <c r="F302" s="513"/>
      <c r="G302" s="514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 s="530" customFormat="1" ht="11.25" customHeight="1">
      <c r="A303" s="531"/>
      <c r="B303" s="532"/>
      <c r="C303" s="554"/>
      <c r="D303" s="529" t="s">
        <v>1135</v>
      </c>
      <c r="E303" s="637"/>
      <c r="F303" s="513">
        <v>1424</v>
      </c>
      <c r="G303" s="514">
        <v>6342.1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 s="520" customFormat="1" ht="10.5" customHeight="1">
      <c r="A304" s="531" t="s">
        <v>1136</v>
      </c>
      <c r="B304" s="532" t="s">
        <v>992</v>
      </c>
      <c r="C304" s="522">
        <v>-127</v>
      </c>
      <c r="D304" s="534" t="s">
        <v>1063</v>
      </c>
      <c r="E304" s="637"/>
      <c r="F304" s="513"/>
      <c r="G304" s="51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 s="520" customFormat="1" ht="10.5" customHeight="1">
      <c r="A305" s="531" t="s">
        <v>426</v>
      </c>
      <c r="B305" s="532" t="s">
        <v>219</v>
      </c>
      <c r="C305" s="522">
        <v>2960</v>
      </c>
      <c r="D305" s="534" t="s">
        <v>332</v>
      </c>
      <c r="E305" s="637">
        <v>33150</v>
      </c>
      <c r="F305" s="513"/>
      <c r="G305" s="514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 s="520" customFormat="1" ht="10.5" customHeight="1">
      <c r="A306" s="531" t="s">
        <v>427</v>
      </c>
      <c r="B306" s="532" t="s">
        <v>248</v>
      </c>
      <c r="C306" s="522">
        <v>2081.7</v>
      </c>
      <c r="D306" s="534" t="s">
        <v>332</v>
      </c>
      <c r="E306" s="637">
        <v>33150</v>
      </c>
      <c r="F306" s="513"/>
      <c r="G306" s="514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 s="520" customFormat="1" ht="10.5" customHeight="1">
      <c r="A307" s="531" t="s">
        <v>428</v>
      </c>
      <c r="B307" s="532" t="s">
        <v>254</v>
      </c>
      <c r="C307" s="522">
        <v>3.4</v>
      </c>
      <c r="D307" s="534" t="s">
        <v>332</v>
      </c>
      <c r="E307" s="637">
        <v>33150</v>
      </c>
      <c r="F307" s="513"/>
      <c r="G307" s="514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 s="530" customFormat="1" ht="11.25" customHeight="1">
      <c r="A308" s="531"/>
      <c r="B308" s="532"/>
      <c r="C308" s="554"/>
      <c r="D308" s="529" t="s">
        <v>1137</v>
      </c>
      <c r="E308" s="637"/>
      <c r="F308" s="513">
        <v>672</v>
      </c>
      <c r="G308" s="514">
        <v>6876.1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 s="530" customFormat="1" ht="10.5" customHeight="1">
      <c r="A309" s="531" t="s">
        <v>1138</v>
      </c>
      <c r="B309" s="532" t="s">
        <v>980</v>
      </c>
      <c r="C309" s="554">
        <v>-7.7</v>
      </c>
      <c r="D309" s="534" t="s">
        <v>1063</v>
      </c>
      <c r="E309" s="637"/>
      <c r="F309" s="513"/>
      <c r="G309" s="514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 s="520" customFormat="1" ht="10.5" customHeight="1">
      <c r="A310" s="531" t="s">
        <v>429</v>
      </c>
      <c r="B310" s="532" t="s">
        <v>219</v>
      </c>
      <c r="C310" s="522">
        <v>1792.6</v>
      </c>
      <c r="D310" s="534" t="s">
        <v>332</v>
      </c>
      <c r="E310" s="637">
        <v>33150</v>
      </c>
      <c r="F310" s="513"/>
      <c r="G310" s="514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 s="520" customFormat="1" ht="10.5" customHeight="1">
      <c r="A311" s="531" t="s">
        <v>430</v>
      </c>
      <c r="B311" s="532" t="s">
        <v>233</v>
      </c>
      <c r="C311" s="522">
        <v>1448.8</v>
      </c>
      <c r="D311" s="534" t="s">
        <v>346</v>
      </c>
      <c r="E311" s="637"/>
      <c r="F311" s="513"/>
      <c r="G311" s="514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 s="520" customFormat="1" ht="10.5" customHeight="1">
      <c r="A312" s="531" t="s">
        <v>431</v>
      </c>
      <c r="B312" s="532" t="s">
        <v>238</v>
      </c>
      <c r="C312" s="522">
        <v>1050</v>
      </c>
      <c r="D312" s="534" t="s">
        <v>346</v>
      </c>
      <c r="E312" s="637"/>
      <c r="F312" s="513"/>
      <c r="G312" s="51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 s="520" customFormat="1" ht="10.5" customHeight="1">
      <c r="A313" s="531" t="s">
        <v>432</v>
      </c>
      <c r="B313" s="532" t="s">
        <v>248</v>
      </c>
      <c r="C313" s="522">
        <v>1404.4</v>
      </c>
      <c r="D313" s="534" t="s">
        <v>332</v>
      </c>
      <c r="E313" s="637">
        <v>33150</v>
      </c>
      <c r="F313" s="513"/>
      <c r="G313" s="51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 s="520" customFormat="1" ht="10.5" customHeight="1">
      <c r="A314" s="531" t="s">
        <v>433</v>
      </c>
      <c r="B314" s="532" t="s">
        <v>248</v>
      </c>
      <c r="C314" s="522">
        <v>419</v>
      </c>
      <c r="D314" s="534" t="s">
        <v>349</v>
      </c>
      <c r="E314" s="637">
        <v>33265</v>
      </c>
      <c r="F314" s="513"/>
      <c r="G314" s="5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 s="520" customFormat="1" ht="10.5" customHeight="1">
      <c r="A315" s="531" t="s">
        <v>434</v>
      </c>
      <c r="B315" s="532" t="s">
        <v>254</v>
      </c>
      <c r="C315" s="522">
        <v>6.8</v>
      </c>
      <c r="D315" s="534" t="s">
        <v>332</v>
      </c>
      <c r="E315" s="637">
        <v>33150</v>
      </c>
      <c r="F315" s="513"/>
      <c r="G315" s="514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 s="520" customFormat="1" ht="10.5" customHeight="1">
      <c r="A316" s="531" t="s">
        <v>435</v>
      </c>
      <c r="B316" s="532" t="s">
        <v>254</v>
      </c>
      <c r="C316" s="522">
        <v>90.2</v>
      </c>
      <c r="D316" s="534" t="s">
        <v>436</v>
      </c>
      <c r="E316" s="637"/>
      <c r="F316" s="513"/>
      <c r="G316" s="51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 s="530" customFormat="1" ht="11.25" customHeight="1">
      <c r="A317" s="531"/>
      <c r="B317" s="532"/>
      <c r="C317" s="554"/>
      <c r="D317" s="529" t="s">
        <v>1139</v>
      </c>
      <c r="E317" s="637"/>
      <c r="F317" s="513">
        <v>499</v>
      </c>
      <c r="G317" s="514">
        <v>4820.1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  <row r="318" spans="1:42" s="520" customFormat="1" ht="10.5" customHeight="1">
      <c r="A318" s="531" t="s">
        <v>1140</v>
      </c>
      <c r="B318" s="532" t="s">
        <v>992</v>
      </c>
      <c r="C318" s="522">
        <v>-2.1</v>
      </c>
      <c r="D318" s="534" t="s">
        <v>1063</v>
      </c>
      <c r="E318" s="637"/>
      <c r="F318" s="513"/>
      <c r="G318" s="514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</row>
    <row r="319" spans="1:42" s="520" customFormat="1" ht="10.5" customHeight="1">
      <c r="A319" s="531" t="s">
        <v>437</v>
      </c>
      <c r="B319" s="532" t="s">
        <v>219</v>
      </c>
      <c r="C319" s="522">
        <v>1961.7</v>
      </c>
      <c r="D319" s="534" t="s">
        <v>332</v>
      </c>
      <c r="E319" s="637">
        <v>33150</v>
      </c>
      <c r="F319" s="513"/>
      <c r="G319" s="514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</row>
    <row r="320" spans="1:42" s="520" customFormat="1" ht="10.5" customHeight="1">
      <c r="A320" s="531" t="s">
        <v>438</v>
      </c>
      <c r="B320" s="532" t="s">
        <v>233</v>
      </c>
      <c r="C320" s="522">
        <v>793.5</v>
      </c>
      <c r="D320" s="534" t="s">
        <v>346</v>
      </c>
      <c r="E320" s="637"/>
      <c r="F320" s="513"/>
      <c r="G320" s="514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</row>
    <row r="321" spans="1:42" s="520" customFormat="1" ht="10.5" customHeight="1">
      <c r="A321" s="531" t="s">
        <v>439</v>
      </c>
      <c r="B321" s="532" t="s">
        <v>248</v>
      </c>
      <c r="C321" s="522">
        <v>1468</v>
      </c>
      <c r="D321" s="534" t="s">
        <v>332</v>
      </c>
      <c r="E321" s="637">
        <v>33150</v>
      </c>
      <c r="F321" s="513"/>
      <c r="G321" s="514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</row>
    <row r="322" spans="1:42" s="520" customFormat="1" ht="10.5" customHeight="1">
      <c r="A322" s="531" t="s">
        <v>440</v>
      </c>
      <c r="B322" s="532" t="s">
        <v>248</v>
      </c>
      <c r="C322" s="522">
        <v>100</v>
      </c>
      <c r="D322" s="534" t="s">
        <v>349</v>
      </c>
      <c r="E322" s="637">
        <v>33265</v>
      </c>
      <c r="F322" s="513"/>
      <c r="G322" s="51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</row>
    <row r="323" spans="1:42" s="530" customFormat="1" ht="11.25" customHeight="1">
      <c r="A323" s="531"/>
      <c r="B323" s="532"/>
      <c r="C323" s="554"/>
      <c r="D323" s="529" t="s">
        <v>1141</v>
      </c>
      <c r="E323" s="637"/>
      <c r="F323" s="513">
        <v>718</v>
      </c>
      <c r="G323" s="514">
        <v>3775.4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</row>
    <row r="324" spans="1:42" s="520" customFormat="1" ht="10.5" customHeight="1">
      <c r="A324" s="531" t="s">
        <v>1142</v>
      </c>
      <c r="B324" s="532" t="s">
        <v>992</v>
      </c>
      <c r="C324" s="522">
        <v>-225.1</v>
      </c>
      <c r="D324" s="534" t="s">
        <v>1063</v>
      </c>
      <c r="E324" s="637"/>
      <c r="F324" s="513"/>
      <c r="G324" s="51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</row>
    <row r="325" spans="1:42" s="520" customFormat="1" ht="10.5" customHeight="1">
      <c r="A325" s="531" t="s">
        <v>441</v>
      </c>
      <c r="B325" s="532" t="s">
        <v>219</v>
      </c>
      <c r="C325" s="522">
        <v>1839.6</v>
      </c>
      <c r="D325" s="534" t="s">
        <v>332</v>
      </c>
      <c r="E325" s="637">
        <v>33150</v>
      </c>
      <c r="F325" s="513"/>
      <c r="G325" s="514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</row>
    <row r="326" spans="1:42" s="520" customFormat="1" ht="10.5" customHeight="1">
      <c r="A326" s="531" t="s">
        <v>442</v>
      </c>
      <c r="B326" s="532" t="s">
        <v>248</v>
      </c>
      <c r="C326" s="522">
        <v>1292.9</v>
      </c>
      <c r="D326" s="534" t="s">
        <v>332</v>
      </c>
      <c r="E326" s="637">
        <v>33150</v>
      </c>
      <c r="F326" s="513"/>
      <c r="G326" s="514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</row>
    <row r="327" spans="1:42" s="520" customFormat="1" ht="10.5" customHeight="1">
      <c r="A327" s="531" t="s">
        <v>252</v>
      </c>
      <c r="B327" s="532" t="s">
        <v>248</v>
      </c>
      <c r="C327" s="522">
        <v>150</v>
      </c>
      <c r="D327" s="534" t="s">
        <v>292</v>
      </c>
      <c r="E327" s="637"/>
      <c r="F327" s="513"/>
      <c r="G327" s="51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</row>
    <row r="328" spans="1:42" s="530" customFormat="1" ht="11.25" customHeight="1">
      <c r="A328" s="531"/>
      <c r="B328" s="532"/>
      <c r="C328" s="554"/>
      <c r="D328" s="529" t="s">
        <v>1143</v>
      </c>
      <c r="E328" s="637"/>
      <c r="F328" s="513">
        <v>414</v>
      </c>
      <c r="G328" s="514">
        <v>3089.4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</row>
    <row r="329" spans="1:42" s="520" customFormat="1" ht="10.5" customHeight="1">
      <c r="A329" s="531" t="s">
        <v>1144</v>
      </c>
      <c r="B329" s="532" t="s">
        <v>992</v>
      </c>
      <c r="C329" s="522">
        <v>-31</v>
      </c>
      <c r="D329" s="534" t="s">
        <v>1063</v>
      </c>
      <c r="E329" s="637"/>
      <c r="F329" s="513"/>
      <c r="G329" s="514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</row>
    <row r="330" spans="1:42" s="520" customFormat="1" ht="10.5" customHeight="1">
      <c r="A330" s="531" t="s">
        <v>443</v>
      </c>
      <c r="B330" s="532" t="s">
        <v>219</v>
      </c>
      <c r="C330" s="522">
        <v>1581.5</v>
      </c>
      <c r="D330" s="534" t="s">
        <v>332</v>
      </c>
      <c r="E330" s="637">
        <v>33150</v>
      </c>
      <c r="F330" s="513"/>
      <c r="G330" s="51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</row>
    <row r="331" spans="1:42" s="520" customFormat="1" ht="10.5" customHeight="1">
      <c r="A331" s="531" t="s">
        <v>444</v>
      </c>
      <c r="B331" s="532" t="s">
        <v>248</v>
      </c>
      <c r="C331" s="522">
        <v>1073.9</v>
      </c>
      <c r="D331" s="534" t="s">
        <v>332</v>
      </c>
      <c r="E331" s="637">
        <v>33150</v>
      </c>
      <c r="F331" s="513"/>
      <c r="G331" s="514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</row>
    <row r="332" spans="1:42" s="520" customFormat="1" ht="10.5" customHeight="1">
      <c r="A332" s="531" t="s">
        <v>445</v>
      </c>
      <c r="B332" s="532" t="s">
        <v>248</v>
      </c>
      <c r="C332" s="522">
        <v>51</v>
      </c>
      <c r="D332" s="534" t="s">
        <v>349</v>
      </c>
      <c r="E332" s="637">
        <v>33265</v>
      </c>
      <c r="F332" s="513"/>
      <c r="G332" s="514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</row>
    <row r="333" spans="1:42" s="530" customFormat="1" ht="11.25" customHeight="1">
      <c r="A333" s="531"/>
      <c r="B333" s="532"/>
      <c r="C333" s="554"/>
      <c r="D333" s="529" t="s">
        <v>1145</v>
      </c>
      <c r="E333" s="637"/>
      <c r="F333" s="513">
        <v>552</v>
      </c>
      <c r="G333" s="514">
        <v>3688.5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</row>
    <row r="334" spans="1:42" s="520" customFormat="1" ht="10.5" customHeight="1">
      <c r="A334" s="531" t="s">
        <v>1146</v>
      </c>
      <c r="B334" s="532" t="s">
        <v>992</v>
      </c>
      <c r="C334" s="522">
        <v>-1.4</v>
      </c>
      <c r="D334" s="534" t="s">
        <v>1063</v>
      </c>
      <c r="E334" s="637"/>
      <c r="F334" s="513"/>
      <c r="G334" s="51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</row>
    <row r="335" spans="1:42" s="520" customFormat="1" ht="10.5" customHeight="1">
      <c r="A335" s="531" t="s">
        <v>1147</v>
      </c>
      <c r="B335" s="532" t="s">
        <v>980</v>
      </c>
      <c r="C335" s="522">
        <v>-7.4</v>
      </c>
      <c r="D335" s="534" t="s">
        <v>1063</v>
      </c>
      <c r="E335" s="637"/>
      <c r="F335" s="513"/>
      <c r="G335" s="514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</row>
    <row r="336" spans="1:42" s="520" customFormat="1" ht="10.5" customHeight="1">
      <c r="A336" s="531" t="s">
        <v>446</v>
      </c>
      <c r="B336" s="532" t="s">
        <v>219</v>
      </c>
      <c r="C336" s="522">
        <v>1907.6</v>
      </c>
      <c r="D336" s="534" t="s">
        <v>332</v>
      </c>
      <c r="E336" s="637">
        <v>33150</v>
      </c>
      <c r="F336" s="513"/>
      <c r="G336" s="514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</row>
    <row r="337" spans="1:42" s="520" customFormat="1" ht="10.5" customHeight="1">
      <c r="A337" s="531" t="s">
        <v>446</v>
      </c>
      <c r="B337" s="532" t="s">
        <v>219</v>
      </c>
      <c r="C337" s="522">
        <v>4.1</v>
      </c>
      <c r="D337" s="534" t="s">
        <v>370</v>
      </c>
      <c r="E337" s="637">
        <v>33245</v>
      </c>
      <c r="F337" s="513"/>
      <c r="G337" s="514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</row>
    <row r="338" spans="1:42" s="520" customFormat="1" ht="10.5" customHeight="1">
      <c r="A338" s="531" t="s">
        <v>447</v>
      </c>
      <c r="B338" s="532" t="s">
        <v>248</v>
      </c>
      <c r="C338" s="522">
        <v>1233.6</v>
      </c>
      <c r="D338" s="534" t="s">
        <v>332</v>
      </c>
      <c r="E338" s="637">
        <v>33150</v>
      </c>
      <c r="F338" s="513"/>
      <c r="G338" s="51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</row>
    <row r="339" spans="1:42" s="530" customFormat="1" ht="11.25" customHeight="1">
      <c r="A339" s="531"/>
      <c r="B339" s="532"/>
      <c r="C339" s="554"/>
      <c r="D339" s="529" t="s">
        <v>1148</v>
      </c>
      <c r="E339" s="637"/>
      <c r="F339" s="513">
        <v>962</v>
      </c>
      <c r="G339" s="514">
        <v>5518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</row>
    <row r="340" spans="1:42" s="520" customFormat="1" ht="10.5" customHeight="1">
      <c r="A340" s="531" t="s">
        <v>1149</v>
      </c>
      <c r="B340" s="532" t="s">
        <v>992</v>
      </c>
      <c r="C340" s="522">
        <v>-30</v>
      </c>
      <c r="D340" s="534" t="s">
        <v>1063</v>
      </c>
      <c r="E340" s="637"/>
      <c r="F340" s="513"/>
      <c r="G340" s="51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</row>
    <row r="341" spans="1:42" s="520" customFormat="1" ht="10.5" customHeight="1">
      <c r="A341" s="531" t="s">
        <v>448</v>
      </c>
      <c r="B341" s="532" t="s">
        <v>219</v>
      </c>
      <c r="C341" s="522">
        <v>2465.8</v>
      </c>
      <c r="D341" s="534" t="s">
        <v>332</v>
      </c>
      <c r="E341" s="637">
        <v>33150</v>
      </c>
      <c r="F341" s="513"/>
      <c r="G341" s="51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</row>
    <row r="342" spans="1:42" s="520" customFormat="1" ht="10.5" customHeight="1">
      <c r="A342" s="531" t="s">
        <v>448</v>
      </c>
      <c r="B342" s="532" t="s">
        <v>219</v>
      </c>
      <c r="C342" s="522">
        <v>5.1</v>
      </c>
      <c r="D342" s="534" t="s">
        <v>370</v>
      </c>
      <c r="E342" s="637">
        <v>33245</v>
      </c>
      <c r="F342" s="513"/>
      <c r="G342" s="51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</row>
    <row r="343" spans="1:42" s="520" customFormat="1" ht="10.5" customHeight="1">
      <c r="A343" s="531" t="s">
        <v>449</v>
      </c>
      <c r="B343" s="532" t="s">
        <v>233</v>
      </c>
      <c r="C343" s="522">
        <v>250</v>
      </c>
      <c r="D343" s="534" t="s">
        <v>450</v>
      </c>
      <c r="E343" s="637"/>
      <c r="F343" s="513"/>
      <c r="G343" s="51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</row>
    <row r="344" spans="1:42" s="520" customFormat="1" ht="10.5" customHeight="1">
      <c r="A344" s="531" t="s">
        <v>451</v>
      </c>
      <c r="B344" s="532" t="s">
        <v>248</v>
      </c>
      <c r="C344" s="522">
        <v>1865.1</v>
      </c>
      <c r="D344" s="534" t="s">
        <v>332</v>
      </c>
      <c r="E344" s="637">
        <v>33150</v>
      </c>
      <c r="F344" s="513"/>
      <c r="G344" s="51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</row>
    <row r="345" spans="1:42" s="530" customFormat="1" ht="11.25" customHeight="1">
      <c r="A345" s="531"/>
      <c r="B345" s="532"/>
      <c r="C345" s="554"/>
      <c r="D345" s="529" t="s">
        <v>1150</v>
      </c>
      <c r="E345" s="637"/>
      <c r="F345" s="513">
        <v>1030</v>
      </c>
      <c r="G345" s="514">
        <v>3060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</row>
    <row r="346" spans="1:42" s="520" customFormat="1" ht="10.5" customHeight="1">
      <c r="A346" s="531" t="s">
        <v>452</v>
      </c>
      <c r="B346" s="532" t="s">
        <v>219</v>
      </c>
      <c r="C346" s="522">
        <v>1321.4</v>
      </c>
      <c r="D346" s="534" t="s">
        <v>332</v>
      </c>
      <c r="E346" s="637">
        <v>33150</v>
      </c>
      <c r="F346" s="513"/>
      <c r="G346" s="51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</row>
    <row r="347" spans="1:42" s="520" customFormat="1" ht="10.5" customHeight="1">
      <c r="A347" s="531" t="s">
        <v>453</v>
      </c>
      <c r="B347" s="532" t="s">
        <v>243</v>
      </c>
      <c r="C347" s="522">
        <v>-250</v>
      </c>
      <c r="D347" s="534" t="s">
        <v>454</v>
      </c>
      <c r="E347" s="637"/>
      <c r="F347" s="513"/>
      <c r="G347" s="51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</row>
    <row r="348" spans="1:42" s="520" customFormat="1" ht="10.5" customHeight="1">
      <c r="A348" s="531" t="s">
        <v>455</v>
      </c>
      <c r="B348" s="532" t="s">
        <v>248</v>
      </c>
      <c r="C348" s="522">
        <v>958.6</v>
      </c>
      <c r="D348" s="534" t="s">
        <v>332</v>
      </c>
      <c r="E348" s="637">
        <v>33150</v>
      </c>
      <c r="F348" s="513"/>
      <c r="G348" s="514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</row>
    <row r="349" spans="1:42" s="559" customFormat="1" ht="15" customHeight="1">
      <c r="A349" s="542" t="s">
        <v>1151</v>
      </c>
      <c r="B349" s="555"/>
      <c r="C349" s="556"/>
      <c r="D349" s="557"/>
      <c r="E349" s="640"/>
      <c r="F349" s="558">
        <f>SUM(F130:F345)</f>
        <v>68649</v>
      </c>
      <c r="G349" s="556">
        <f>SUM(G130:G345)</f>
        <v>384138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</row>
    <row r="350" spans="1:7" ht="5.25" customHeight="1">
      <c r="A350" s="548"/>
      <c r="B350" s="549"/>
      <c r="C350" s="550"/>
      <c r="D350" s="551"/>
      <c r="E350" s="639"/>
      <c r="F350" s="552"/>
      <c r="G350" s="553"/>
    </row>
    <row r="351" spans="1:42" s="530" customFormat="1" ht="11.25" customHeight="1">
      <c r="A351" s="531"/>
      <c r="B351" s="532"/>
      <c r="C351" s="540"/>
      <c r="D351" s="529" t="s">
        <v>1152</v>
      </c>
      <c r="E351" s="637"/>
      <c r="F351" s="513">
        <v>10977</v>
      </c>
      <c r="G351" s="514">
        <v>12943.5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</row>
    <row r="352" spans="1:42" s="530" customFormat="1" ht="10.5" customHeight="1">
      <c r="A352" s="531" t="s">
        <v>1153</v>
      </c>
      <c r="B352" s="517" t="s">
        <v>971</v>
      </c>
      <c r="C352" s="518">
        <v>1104</v>
      </c>
      <c r="D352" s="519" t="s">
        <v>972</v>
      </c>
      <c r="E352" s="637"/>
      <c r="F352" s="513"/>
      <c r="G352" s="51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</row>
    <row r="353" spans="1:42" s="530" customFormat="1" ht="10.5" customHeight="1">
      <c r="A353" s="531" t="s">
        <v>456</v>
      </c>
      <c r="B353" s="517" t="s">
        <v>259</v>
      </c>
      <c r="C353" s="518">
        <v>5.5</v>
      </c>
      <c r="D353" s="519" t="s">
        <v>457</v>
      </c>
      <c r="E353" s="637">
        <v>13101</v>
      </c>
      <c r="F353" s="513"/>
      <c r="G353" s="51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</row>
    <row r="354" spans="1:42" s="530" customFormat="1" ht="10.5" customHeight="1">
      <c r="A354" s="531" t="s">
        <v>458</v>
      </c>
      <c r="B354" s="517" t="s">
        <v>233</v>
      </c>
      <c r="C354" s="518">
        <v>857</v>
      </c>
      <c r="D354" s="519" t="s">
        <v>346</v>
      </c>
      <c r="E354" s="637"/>
      <c r="F354" s="513"/>
      <c r="G354" s="51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</row>
    <row r="355" spans="1:42" s="530" customFormat="1" ht="11.25" customHeight="1">
      <c r="A355" s="531"/>
      <c r="B355" s="532"/>
      <c r="C355" s="522"/>
      <c r="D355" s="529" t="s">
        <v>1154</v>
      </c>
      <c r="E355" s="637"/>
      <c r="F355" s="513">
        <v>18143</v>
      </c>
      <c r="G355" s="514">
        <v>21670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</row>
    <row r="356" spans="1:42" s="530" customFormat="1" ht="10.5" customHeight="1">
      <c r="A356" s="531" t="s">
        <v>1155</v>
      </c>
      <c r="B356" s="517" t="s">
        <v>971</v>
      </c>
      <c r="C356" s="518">
        <v>2927</v>
      </c>
      <c r="D356" s="519" t="s">
        <v>972</v>
      </c>
      <c r="E356" s="637"/>
      <c r="F356" s="513"/>
      <c r="G356" s="514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</row>
    <row r="357" spans="1:42" s="530" customFormat="1" ht="10.5" customHeight="1">
      <c r="A357" s="531" t="s">
        <v>1156</v>
      </c>
      <c r="B357" s="517" t="s">
        <v>1005</v>
      </c>
      <c r="C357" s="518">
        <v>600</v>
      </c>
      <c r="D357" s="519" t="s">
        <v>1157</v>
      </c>
      <c r="E357" s="637"/>
      <c r="F357" s="513"/>
      <c r="G357" s="51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</row>
    <row r="358" spans="1:42" s="530" customFormat="1" ht="10.5" customHeight="1">
      <c r="A358" s="531" t="s">
        <v>235</v>
      </c>
      <c r="B358" s="517" t="s">
        <v>233</v>
      </c>
      <c r="C358" s="518">
        <v>1966</v>
      </c>
      <c r="D358" s="519" t="s">
        <v>459</v>
      </c>
      <c r="E358" s="637">
        <v>13256</v>
      </c>
      <c r="F358" s="513"/>
      <c r="G358" s="51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</row>
    <row r="359" spans="1:42" s="530" customFormat="1" ht="10.5" customHeight="1">
      <c r="A359" s="531" t="s">
        <v>235</v>
      </c>
      <c r="B359" s="517" t="s">
        <v>233</v>
      </c>
      <c r="C359" s="518">
        <v>-1966</v>
      </c>
      <c r="D359" s="519" t="s">
        <v>460</v>
      </c>
      <c r="E359" s="637"/>
      <c r="F359" s="513"/>
      <c r="G359" s="51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</row>
    <row r="360" spans="1:42" s="530" customFormat="1" ht="11.25" customHeight="1">
      <c r="A360" s="531"/>
      <c r="B360" s="532"/>
      <c r="C360" s="522"/>
      <c r="D360" s="529" t="s">
        <v>1158</v>
      </c>
      <c r="E360" s="637"/>
      <c r="F360" s="513">
        <v>6243</v>
      </c>
      <c r="G360" s="514">
        <v>7149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</row>
    <row r="361" spans="1:42" s="530" customFormat="1" ht="10.5" customHeight="1">
      <c r="A361" s="531" t="s">
        <v>1159</v>
      </c>
      <c r="B361" s="517" t="s">
        <v>971</v>
      </c>
      <c r="C361" s="518">
        <v>546</v>
      </c>
      <c r="D361" s="519" t="s">
        <v>972</v>
      </c>
      <c r="E361" s="637"/>
      <c r="F361" s="513"/>
      <c r="G361" s="51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</row>
    <row r="362" spans="1:42" s="530" customFormat="1" ht="10.5" customHeight="1">
      <c r="A362" s="531" t="s">
        <v>461</v>
      </c>
      <c r="B362" s="517" t="s">
        <v>286</v>
      </c>
      <c r="C362" s="518">
        <v>360</v>
      </c>
      <c r="D362" s="534" t="s">
        <v>346</v>
      </c>
      <c r="E362" s="637"/>
      <c r="F362" s="513"/>
      <c r="G362" s="51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</row>
    <row r="363" spans="1:42" s="559" customFormat="1" ht="12" customHeight="1">
      <c r="A363" s="542" t="s">
        <v>1160</v>
      </c>
      <c r="B363" s="555"/>
      <c r="C363" s="560"/>
      <c r="D363" s="557"/>
      <c r="E363" s="640"/>
      <c r="F363" s="558">
        <f>SUM(F351:F360)</f>
        <v>35363</v>
      </c>
      <c r="G363" s="556">
        <f>SUM(G351:G360)</f>
        <v>41762.5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</row>
    <row r="364" spans="1:7" ht="3.75" customHeight="1">
      <c r="A364" s="548"/>
      <c r="B364" s="549"/>
      <c r="C364" s="561"/>
      <c r="D364" s="551"/>
      <c r="E364" s="639"/>
      <c r="F364" s="552"/>
      <c r="G364" s="553"/>
    </row>
    <row r="365" spans="1:42" s="530" customFormat="1" ht="11.25" customHeight="1">
      <c r="A365" s="531"/>
      <c r="B365" s="532"/>
      <c r="C365" s="522"/>
      <c r="D365" s="529" t="s">
        <v>1161</v>
      </c>
      <c r="E365" s="637"/>
      <c r="F365" s="513">
        <v>53957</v>
      </c>
      <c r="G365" s="514">
        <v>61935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</row>
    <row r="366" spans="1:42" s="530" customFormat="1" ht="10.5" customHeight="1">
      <c r="A366" s="531" t="s">
        <v>1162</v>
      </c>
      <c r="B366" s="517" t="s">
        <v>971</v>
      </c>
      <c r="C366" s="518">
        <v>4848</v>
      </c>
      <c r="D366" s="519" t="s">
        <v>972</v>
      </c>
      <c r="E366" s="637"/>
      <c r="F366" s="513"/>
      <c r="G366" s="514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</row>
    <row r="367" spans="1:42" s="530" customFormat="1" ht="10.5" customHeight="1">
      <c r="A367" s="531" t="s">
        <v>462</v>
      </c>
      <c r="B367" s="517" t="s">
        <v>286</v>
      </c>
      <c r="C367" s="518">
        <v>3130</v>
      </c>
      <c r="D367" s="519" t="s">
        <v>463</v>
      </c>
      <c r="E367" s="637">
        <v>34108</v>
      </c>
      <c r="F367" s="513"/>
      <c r="G367" s="514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</row>
    <row r="368" spans="1:42" s="530" customFormat="1" ht="11.25" customHeight="1">
      <c r="A368" s="531"/>
      <c r="B368" s="532"/>
      <c r="C368" s="522"/>
      <c r="D368" s="529" t="s">
        <v>1163</v>
      </c>
      <c r="E368" s="637"/>
      <c r="F368" s="513">
        <v>4639</v>
      </c>
      <c r="G368" s="514">
        <v>5559.3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</row>
    <row r="369" spans="1:42" s="530" customFormat="1" ht="10.5" customHeight="1">
      <c r="A369" s="531" t="s">
        <v>1164</v>
      </c>
      <c r="B369" s="517" t="s">
        <v>971</v>
      </c>
      <c r="C369" s="518">
        <v>398</v>
      </c>
      <c r="D369" s="519" t="s">
        <v>972</v>
      </c>
      <c r="E369" s="637"/>
      <c r="F369" s="513"/>
      <c r="G369" s="514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</row>
    <row r="370" spans="1:42" s="530" customFormat="1" ht="10.5" customHeight="1">
      <c r="A370" s="531" t="s">
        <v>464</v>
      </c>
      <c r="B370" s="517" t="s">
        <v>259</v>
      </c>
      <c r="C370" s="518">
        <v>112.2</v>
      </c>
      <c r="D370" s="519" t="s">
        <v>457</v>
      </c>
      <c r="E370" s="637">
        <v>13101</v>
      </c>
      <c r="F370" s="513"/>
      <c r="G370" s="514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</row>
    <row r="371" spans="1:42" s="530" customFormat="1" ht="10.5" customHeight="1">
      <c r="A371" s="531" t="s">
        <v>465</v>
      </c>
      <c r="B371" s="517" t="s">
        <v>286</v>
      </c>
      <c r="C371" s="518">
        <v>310</v>
      </c>
      <c r="D371" s="519" t="s">
        <v>463</v>
      </c>
      <c r="E371" s="637">
        <v>34108</v>
      </c>
      <c r="F371" s="513"/>
      <c r="G371" s="514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</row>
    <row r="372" spans="1:42" s="530" customFormat="1" ht="10.5" customHeight="1">
      <c r="A372" s="531" t="s">
        <v>466</v>
      </c>
      <c r="B372" s="517" t="s">
        <v>248</v>
      </c>
      <c r="C372" s="518">
        <v>100.1</v>
      </c>
      <c r="D372" s="519" t="s">
        <v>457</v>
      </c>
      <c r="E372" s="637">
        <v>13101</v>
      </c>
      <c r="F372" s="513"/>
      <c r="G372" s="514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</row>
    <row r="373" spans="1:42" s="530" customFormat="1" ht="11.25" customHeight="1">
      <c r="A373" s="531"/>
      <c r="B373" s="532"/>
      <c r="C373" s="522"/>
      <c r="D373" s="529" t="s">
        <v>1165</v>
      </c>
      <c r="E373" s="637"/>
      <c r="F373" s="513">
        <v>344</v>
      </c>
      <c r="G373" s="514">
        <v>675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</row>
    <row r="374" spans="1:42" s="530" customFormat="1" ht="10.5" customHeight="1">
      <c r="A374" s="531" t="s">
        <v>1166</v>
      </c>
      <c r="B374" s="517" t="s">
        <v>971</v>
      </c>
      <c r="C374" s="518">
        <v>331</v>
      </c>
      <c r="D374" s="519" t="s">
        <v>972</v>
      </c>
      <c r="E374" s="637"/>
      <c r="F374" s="513"/>
      <c r="G374" s="51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</row>
    <row r="375" spans="1:42" s="559" customFormat="1" ht="12" customHeight="1">
      <c r="A375" s="542" t="s">
        <v>1167</v>
      </c>
      <c r="B375" s="555"/>
      <c r="C375" s="556"/>
      <c r="D375" s="557"/>
      <c r="E375" s="640"/>
      <c r="F375" s="558">
        <f>SUM(F365:F373)</f>
        <v>58940</v>
      </c>
      <c r="G375" s="556">
        <f>SUM(G365:G373)</f>
        <v>68169.3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</row>
    <row r="376" spans="1:7" ht="3.75" customHeight="1">
      <c r="A376" s="548"/>
      <c r="B376" s="549"/>
      <c r="C376" s="550"/>
      <c r="D376" s="551"/>
      <c r="E376" s="639"/>
      <c r="F376" s="552"/>
      <c r="G376" s="553"/>
    </row>
    <row r="377" spans="1:42" s="530" customFormat="1" ht="11.25" customHeight="1">
      <c r="A377" s="531"/>
      <c r="B377" s="532"/>
      <c r="C377" s="522"/>
      <c r="D377" s="529" t="s">
        <v>1168</v>
      </c>
      <c r="E377" s="637"/>
      <c r="F377" s="513">
        <v>47000</v>
      </c>
      <c r="G377" s="514">
        <v>51642.1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</row>
    <row r="378" spans="1:42" s="530" customFormat="1" ht="10.5" customHeight="1">
      <c r="A378" s="531" t="s">
        <v>1169</v>
      </c>
      <c r="B378" s="517" t="s">
        <v>971</v>
      </c>
      <c r="C378" s="518">
        <v>2085</v>
      </c>
      <c r="D378" s="519" t="s">
        <v>972</v>
      </c>
      <c r="E378" s="637"/>
      <c r="F378" s="513"/>
      <c r="G378" s="51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</row>
    <row r="379" spans="1:42" s="530" customFormat="1" ht="10.5" customHeight="1">
      <c r="A379" s="531" t="s">
        <v>1170</v>
      </c>
      <c r="B379" s="517" t="s">
        <v>980</v>
      </c>
      <c r="C379" s="518"/>
      <c r="D379" s="519" t="s">
        <v>1171</v>
      </c>
      <c r="E379" s="637"/>
      <c r="F379" s="513"/>
      <c r="G379" s="51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</row>
    <row r="380" spans="1:42" s="530" customFormat="1" ht="10.5" customHeight="1">
      <c r="A380" s="531" t="s">
        <v>467</v>
      </c>
      <c r="B380" s="517" t="s">
        <v>259</v>
      </c>
      <c r="C380" s="518">
        <v>127.3</v>
      </c>
      <c r="D380" s="519" t="s">
        <v>457</v>
      </c>
      <c r="E380" s="637">
        <v>13101</v>
      </c>
      <c r="F380" s="513"/>
      <c r="G380" s="51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</row>
    <row r="381" spans="1:42" s="530" customFormat="1" ht="10.5" customHeight="1">
      <c r="A381" s="531" t="s">
        <v>468</v>
      </c>
      <c r="B381" s="517" t="s">
        <v>248</v>
      </c>
      <c r="C381" s="518">
        <v>2429.8</v>
      </c>
      <c r="D381" s="519" t="s">
        <v>469</v>
      </c>
      <c r="E381" s="637">
        <v>98253</v>
      </c>
      <c r="F381" s="513"/>
      <c r="G381" s="51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</row>
    <row r="382" spans="1:42" s="171" customFormat="1" ht="12" customHeight="1">
      <c r="A382" s="542" t="s">
        <v>1172</v>
      </c>
      <c r="B382" s="543"/>
      <c r="C382" s="544"/>
      <c r="D382" s="545"/>
      <c r="E382" s="638"/>
      <c r="F382" s="546">
        <f>SUM(F377:F377)</f>
        <v>47000</v>
      </c>
      <c r="G382" s="547">
        <f>SUM(G377:G377)</f>
        <v>51642.1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</row>
    <row r="383" spans="1:7" ht="3.75" customHeight="1">
      <c r="A383" s="548"/>
      <c r="B383" s="549"/>
      <c r="C383" s="550"/>
      <c r="D383" s="551"/>
      <c r="E383" s="639"/>
      <c r="F383" s="552"/>
      <c r="G383" s="553"/>
    </row>
    <row r="384" spans="1:42" s="530" customFormat="1" ht="11.25" customHeight="1">
      <c r="A384" s="531"/>
      <c r="B384" s="532"/>
      <c r="C384" s="540"/>
      <c r="D384" s="529" t="s">
        <v>1173</v>
      </c>
      <c r="E384" s="637"/>
      <c r="F384" s="513">
        <v>160871</v>
      </c>
      <c r="G384" s="514">
        <v>160871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</row>
    <row r="385" spans="1:42" s="530" customFormat="1" ht="11.25" customHeight="1">
      <c r="A385" s="531"/>
      <c r="B385" s="532"/>
      <c r="C385" s="540"/>
      <c r="D385" s="529" t="s">
        <v>1174</v>
      </c>
      <c r="E385" s="637"/>
      <c r="F385" s="513">
        <v>0</v>
      </c>
      <c r="G385" s="514">
        <v>500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</row>
    <row r="386" spans="1:42" s="520" customFormat="1" ht="11.25" customHeight="1">
      <c r="A386" s="531" t="s">
        <v>470</v>
      </c>
      <c r="B386" s="532" t="s">
        <v>248</v>
      </c>
      <c r="C386" s="522">
        <v>500</v>
      </c>
      <c r="D386" s="519" t="s">
        <v>471</v>
      </c>
      <c r="E386" s="637">
        <v>34054</v>
      </c>
      <c r="F386" s="521"/>
      <c r="G386" s="522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 s="272"/>
      <c r="AF386" s="272"/>
      <c r="AG386" s="272"/>
      <c r="AH386" s="272"/>
      <c r="AI386" s="272"/>
      <c r="AJ386" s="272"/>
      <c r="AK386" s="272"/>
      <c r="AL386" s="272"/>
      <c r="AM386" s="272"/>
      <c r="AN386" s="272"/>
      <c r="AO386" s="272"/>
      <c r="AP386" s="272"/>
    </row>
    <row r="387" spans="1:42" s="559" customFormat="1" ht="12" customHeight="1">
      <c r="A387" s="542" t="s">
        <v>1175</v>
      </c>
      <c r="B387" s="555"/>
      <c r="C387" s="556"/>
      <c r="D387" s="557"/>
      <c r="E387" s="640"/>
      <c r="F387" s="558">
        <f>SUM(F384:F384)</f>
        <v>160871</v>
      </c>
      <c r="G387" s="556">
        <f>SUM(G384:G385)</f>
        <v>161371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</row>
    <row r="388" spans="1:7" ht="3.75" customHeight="1">
      <c r="A388" s="562"/>
      <c r="B388" s="549"/>
      <c r="C388" s="550"/>
      <c r="D388" s="551"/>
      <c r="E388" s="639"/>
      <c r="F388" s="552"/>
      <c r="G388" s="553"/>
    </row>
    <row r="389" spans="1:42" s="220" customFormat="1" ht="12" customHeight="1">
      <c r="A389" s="563" t="s">
        <v>1263</v>
      </c>
      <c r="B389" s="564"/>
      <c r="C389" s="547"/>
      <c r="D389" s="565"/>
      <c r="E389" s="641"/>
      <c r="F389" s="546">
        <f>SUM(F128+F349+F363+F375+F382+F387)</f>
        <v>890065</v>
      </c>
      <c r="G389" s="547">
        <f>SUM(G387,G382,G375,G363,G349,G128)</f>
        <v>1404676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</row>
    <row r="390" spans="1:42" s="520" customFormat="1" ht="11.25" customHeight="1">
      <c r="A390" s="531"/>
      <c r="B390" s="532"/>
      <c r="C390" s="522"/>
      <c r="D390" s="566" t="s">
        <v>974</v>
      </c>
      <c r="E390" s="637"/>
      <c r="F390" s="513">
        <v>40142</v>
      </c>
      <c r="G390" s="514">
        <v>44949.2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</row>
    <row r="391" spans="1:42" s="520" customFormat="1" ht="10.5" customHeight="1">
      <c r="A391" s="531" t="s">
        <v>975</v>
      </c>
      <c r="B391" s="517" t="s">
        <v>971</v>
      </c>
      <c r="C391" s="518">
        <v>26452</v>
      </c>
      <c r="D391" s="519" t="s">
        <v>972</v>
      </c>
      <c r="E391" s="637"/>
      <c r="F391" s="513"/>
      <c r="G391" s="514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</row>
    <row r="392" spans="1:42" s="520" customFormat="1" ht="10.5" customHeight="1">
      <c r="A392" s="531" t="s">
        <v>998</v>
      </c>
      <c r="B392" s="517" t="s">
        <v>999</v>
      </c>
      <c r="C392" s="518">
        <v>-900</v>
      </c>
      <c r="D392" s="519" t="s">
        <v>1176</v>
      </c>
      <c r="E392" s="637"/>
      <c r="F392" s="513"/>
      <c r="G392" s="514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</row>
    <row r="393" spans="1:42" s="520" customFormat="1" ht="10.5" customHeight="1">
      <c r="A393" s="531" t="s">
        <v>1177</v>
      </c>
      <c r="B393" s="517" t="s">
        <v>999</v>
      </c>
      <c r="C393" s="518">
        <v>-1000</v>
      </c>
      <c r="D393" s="519" t="s">
        <v>1178</v>
      </c>
      <c r="E393" s="637"/>
      <c r="F393" s="513"/>
      <c r="G393" s="514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</row>
    <row r="394" spans="1:42" s="520" customFormat="1" ht="10.5" customHeight="1">
      <c r="A394" s="531" t="s">
        <v>1055</v>
      </c>
      <c r="B394" s="517" t="s">
        <v>1015</v>
      </c>
      <c r="C394" s="518">
        <v>-1996</v>
      </c>
      <c r="D394" s="519" t="s">
        <v>1179</v>
      </c>
      <c r="E394" s="637"/>
      <c r="F394" s="513"/>
      <c r="G394" s="51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</row>
    <row r="395" spans="1:42" s="520" customFormat="1" ht="10.5" customHeight="1">
      <c r="A395" s="531" t="s">
        <v>1014</v>
      </c>
      <c r="B395" s="517" t="s">
        <v>1015</v>
      </c>
      <c r="C395" s="518">
        <v>-400</v>
      </c>
      <c r="D395" s="519" t="s">
        <v>1180</v>
      </c>
      <c r="E395" s="637"/>
      <c r="F395" s="513"/>
      <c r="G395" s="514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</row>
    <row r="396" spans="1:42" s="520" customFormat="1" ht="20.25" customHeight="1">
      <c r="A396" s="531" t="s">
        <v>1170</v>
      </c>
      <c r="B396" s="517" t="s">
        <v>980</v>
      </c>
      <c r="C396" s="518"/>
      <c r="D396" s="519" t="s">
        <v>1181</v>
      </c>
      <c r="E396" s="637"/>
      <c r="F396" s="513"/>
      <c r="G396" s="514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</row>
    <row r="397" spans="1:42" s="3" customFormat="1" ht="10.5" customHeight="1">
      <c r="A397" s="538" t="s">
        <v>984</v>
      </c>
      <c r="B397" s="517" t="s">
        <v>980</v>
      </c>
      <c r="C397" s="518">
        <v>-1350</v>
      </c>
      <c r="D397" s="519" t="s">
        <v>1182</v>
      </c>
      <c r="E397" s="2"/>
      <c r="F397" s="521"/>
      <c r="G397" s="522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</row>
    <row r="398" spans="1:42" s="520" customFormat="1" ht="10.5" customHeight="1">
      <c r="A398" s="531" t="s">
        <v>1106</v>
      </c>
      <c r="B398" s="517" t="s">
        <v>980</v>
      </c>
      <c r="C398" s="518"/>
      <c r="D398" s="519" t="s">
        <v>1196</v>
      </c>
      <c r="E398" s="637"/>
      <c r="F398" s="513"/>
      <c r="G398" s="514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</row>
    <row r="399" spans="1:42" s="520" customFormat="1" ht="10.5" customHeight="1">
      <c r="A399" s="531" t="s">
        <v>1039</v>
      </c>
      <c r="B399" s="517" t="s">
        <v>1005</v>
      </c>
      <c r="C399" s="518">
        <v>-300</v>
      </c>
      <c r="D399" s="519" t="s">
        <v>1197</v>
      </c>
      <c r="E399" s="637"/>
      <c r="F399" s="513"/>
      <c r="G399" s="514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</row>
    <row r="400" spans="1:42" s="520" customFormat="1" ht="10.5" customHeight="1">
      <c r="A400" s="531" t="s">
        <v>1041</v>
      </c>
      <c r="B400" s="517" t="s">
        <v>1005</v>
      </c>
      <c r="C400" s="518">
        <v>-1000</v>
      </c>
      <c r="D400" s="519" t="s">
        <v>1198</v>
      </c>
      <c r="E400" s="637"/>
      <c r="F400" s="513"/>
      <c r="G400" s="514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</row>
    <row r="401" spans="1:42" s="520" customFormat="1" ht="10.5" customHeight="1">
      <c r="A401" s="531" t="s">
        <v>1156</v>
      </c>
      <c r="B401" s="517" t="s">
        <v>1005</v>
      </c>
      <c r="C401" s="518">
        <v>-600</v>
      </c>
      <c r="D401" s="519" t="s">
        <v>1199</v>
      </c>
      <c r="E401" s="637"/>
      <c r="F401" s="513"/>
      <c r="G401" s="514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</row>
    <row r="402" spans="1:42" s="520" customFormat="1" ht="10.5" customHeight="1">
      <c r="A402" s="531" t="s">
        <v>266</v>
      </c>
      <c r="B402" s="517" t="s">
        <v>267</v>
      </c>
      <c r="C402" s="518">
        <v>-553</v>
      </c>
      <c r="D402" s="519" t="s">
        <v>472</v>
      </c>
      <c r="E402" s="637"/>
      <c r="F402" s="513"/>
      <c r="G402" s="514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</row>
    <row r="403" spans="1:42" s="520" customFormat="1" ht="10.5" customHeight="1">
      <c r="A403" s="531" t="s">
        <v>256</v>
      </c>
      <c r="B403" s="517" t="s">
        <v>219</v>
      </c>
      <c r="C403" s="518"/>
      <c r="D403" s="519" t="s">
        <v>473</v>
      </c>
      <c r="E403" s="637"/>
      <c r="F403" s="513"/>
      <c r="G403" s="51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</row>
    <row r="404" spans="1:42" s="520" customFormat="1" ht="10.5" customHeight="1">
      <c r="A404" s="531" t="s">
        <v>299</v>
      </c>
      <c r="B404" s="517" t="s">
        <v>259</v>
      </c>
      <c r="C404" s="518">
        <v>-545.8</v>
      </c>
      <c r="D404" s="519" t="s">
        <v>474</v>
      </c>
      <c r="E404" s="637"/>
      <c r="F404" s="513"/>
      <c r="G404" s="51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</row>
    <row r="405" spans="1:42" s="520" customFormat="1" ht="10.5" customHeight="1">
      <c r="A405" s="531" t="s">
        <v>226</v>
      </c>
      <c r="B405" s="517" t="s">
        <v>227</v>
      </c>
      <c r="C405" s="518">
        <v>-13000</v>
      </c>
      <c r="D405" s="519" t="s">
        <v>475</v>
      </c>
      <c r="E405" s="637"/>
      <c r="F405" s="513"/>
      <c r="G405" s="514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</row>
    <row r="406" spans="1:42" s="530" customFormat="1" ht="11.25" customHeight="1">
      <c r="A406" s="531"/>
      <c r="B406" s="532"/>
      <c r="C406" s="522"/>
      <c r="D406" s="529" t="s">
        <v>1200</v>
      </c>
      <c r="E406" s="637"/>
      <c r="F406" s="513">
        <v>0</v>
      </c>
      <c r="G406" s="514">
        <v>1650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</row>
    <row r="407" spans="1:42" s="530" customFormat="1" ht="10.5" customHeight="1">
      <c r="A407" s="531" t="s">
        <v>1004</v>
      </c>
      <c r="B407" s="532" t="s">
        <v>1005</v>
      </c>
      <c r="C407" s="522">
        <v>1650</v>
      </c>
      <c r="D407" s="534" t="s">
        <v>1201</v>
      </c>
      <c r="E407" s="637"/>
      <c r="F407" s="513"/>
      <c r="G407" s="514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</row>
    <row r="408" spans="1:42" s="530" customFormat="1" ht="11.25" customHeight="1">
      <c r="A408" s="531"/>
      <c r="B408" s="532"/>
      <c r="C408" s="522"/>
      <c r="D408" s="529" t="s">
        <v>1202</v>
      </c>
      <c r="E408" s="637"/>
      <c r="F408" s="513">
        <v>0</v>
      </c>
      <c r="G408" s="514">
        <v>1000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</row>
    <row r="409" spans="1:42" s="520" customFormat="1" ht="10.5" customHeight="1">
      <c r="A409" s="531" t="s">
        <v>1177</v>
      </c>
      <c r="B409" s="517" t="s">
        <v>999</v>
      </c>
      <c r="C409" s="518">
        <v>1000</v>
      </c>
      <c r="D409" s="519" t="s">
        <v>1203</v>
      </c>
      <c r="E409" s="637"/>
      <c r="F409" s="513"/>
      <c r="G409" s="514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</row>
    <row r="410" spans="1:42" s="512" customFormat="1" ht="11.25" customHeight="1">
      <c r="A410" s="568"/>
      <c r="B410" s="569"/>
      <c r="C410" s="514"/>
      <c r="D410" s="529" t="s">
        <v>1012</v>
      </c>
      <c r="E410" s="636"/>
      <c r="F410" s="513">
        <v>0</v>
      </c>
      <c r="G410" s="514">
        <v>2348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</row>
    <row r="411" spans="1:42" s="512" customFormat="1" ht="10.5" customHeight="1">
      <c r="A411" s="570" t="s">
        <v>1204</v>
      </c>
      <c r="B411" s="517" t="s">
        <v>971</v>
      </c>
      <c r="C411" s="518">
        <v>1000</v>
      </c>
      <c r="D411" s="519" t="s">
        <v>972</v>
      </c>
      <c r="E411" s="636"/>
      <c r="F411" s="513"/>
      <c r="G411" s="514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</row>
    <row r="412" spans="1:42" s="512" customFormat="1" ht="10.5" customHeight="1">
      <c r="A412" s="570" t="s">
        <v>1205</v>
      </c>
      <c r="B412" s="517" t="s">
        <v>980</v>
      </c>
      <c r="C412" s="518">
        <v>88</v>
      </c>
      <c r="D412" s="519" t="s">
        <v>1206</v>
      </c>
      <c r="E412" s="636"/>
      <c r="F412" s="513"/>
      <c r="G412" s="514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</row>
    <row r="413" spans="1:42" s="512" customFormat="1" ht="10.5" customHeight="1">
      <c r="A413" s="570" t="s">
        <v>1017</v>
      </c>
      <c r="B413" s="517" t="s">
        <v>980</v>
      </c>
      <c r="C413" s="518">
        <v>300</v>
      </c>
      <c r="D413" s="519" t="s">
        <v>1207</v>
      </c>
      <c r="E413" s="636"/>
      <c r="F413" s="513"/>
      <c r="G413" s="514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</row>
    <row r="414" spans="1:42" s="512" customFormat="1" ht="10.5" customHeight="1">
      <c r="A414" s="570" t="s">
        <v>283</v>
      </c>
      <c r="B414" s="517" t="s">
        <v>233</v>
      </c>
      <c r="C414" s="518">
        <v>260</v>
      </c>
      <c r="D414" s="519" t="s">
        <v>476</v>
      </c>
      <c r="E414" s="636"/>
      <c r="F414" s="513"/>
      <c r="G414" s="5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</row>
    <row r="415" spans="1:42" s="512" customFormat="1" ht="10.5" customHeight="1">
      <c r="A415" s="570" t="s">
        <v>240</v>
      </c>
      <c r="B415" s="517" t="s">
        <v>238</v>
      </c>
      <c r="C415" s="518">
        <v>700</v>
      </c>
      <c r="D415" s="519" t="s">
        <v>477</v>
      </c>
      <c r="E415" s="636"/>
      <c r="F415" s="513"/>
      <c r="G415" s="51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</row>
    <row r="416" spans="1:42" s="520" customFormat="1" ht="11.25" customHeight="1">
      <c r="A416" s="531"/>
      <c r="B416" s="532"/>
      <c r="C416" s="522"/>
      <c r="D416" s="536" t="s">
        <v>1023</v>
      </c>
      <c r="E416" s="637"/>
      <c r="F416" s="513">
        <v>4000</v>
      </c>
      <c r="G416" s="514">
        <v>3960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</row>
    <row r="417" spans="1:42" s="520" customFormat="1" ht="11.25" customHeight="1">
      <c r="A417" s="531" t="s">
        <v>301</v>
      </c>
      <c r="B417" s="532" t="s">
        <v>286</v>
      </c>
      <c r="C417" s="522">
        <v>-40</v>
      </c>
      <c r="D417" s="635" t="s">
        <v>478</v>
      </c>
      <c r="E417" s="637"/>
      <c r="F417" s="513"/>
      <c r="G417" s="514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</row>
    <row r="418" spans="1:42" s="530" customFormat="1" ht="11.25" customHeight="1">
      <c r="A418" s="531"/>
      <c r="B418" s="532"/>
      <c r="C418" s="522"/>
      <c r="D418" s="529" t="s">
        <v>1208</v>
      </c>
      <c r="E418" s="637"/>
      <c r="F418" s="513">
        <v>276080</v>
      </c>
      <c r="G418" s="514">
        <v>528463.5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</row>
    <row r="419" spans="1:42" s="520" customFormat="1" ht="10.5" customHeight="1">
      <c r="A419" s="531" t="s">
        <v>1051</v>
      </c>
      <c r="B419" s="532" t="s">
        <v>1052</v>
      </c>
      <c r="C419" s="522">
        <v>-1100</v>
      </c>
      <c r="D419" s="534" t="s">
        <v>1209</v>
      </c>
      <c r="E419" s="637"/>
      <c r="F419" s="513"/>
      <c r="G419" s="514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</row>
    <row r="420" spans="1:42" s="520" customFormat="1" ht="10.5" customHeight="1">
      <c r="A420" s="531" t="s">
        <v>1210</v>
      </c>
      <c r="B420" s="532" t="s">
        <v>995</v>
      </c>
      <c r="C420" s="522">
        <v>1575</v>
      </c>
      <c r="D420" s="534" t="s">
        <v>1211</v>
      </c>
      <c r="E420" s="637"/>
      <c r="F420" s="513"/>
      <c r="G420" s="51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</row>
    <row r="421" spans="1:42" s="520" customFormat="1" ht="10.5" customHeight="1">
      <c r="A421" s="531" t="s">
        <v>1212</v>
      </c>
      <c r="B421" s="517" t="s">
        <v>971</v>
      </c>
      <c r="C421" s="518">
        <v>132912</v>
      </c>
      <c r="D421" s="519" t="s">
        <v>972</v>
      </c>
      <c r="E421" s="637"/>
      <c r="F421" s="513"/>
      <c r="G421" s="51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</row>
    <row r="422" spans="1:42" s="520" customFormat="1" ht="10.5" customHeight="1">
      <c r="A422" s="531" t="s">
        <v>1037</v>
      </c>
      <c r="B422" s="517" t="s">
        <v>977</v>
      </c>
      <c r="C422" s="518">
        <v>-380</v>
      </c>
      <c r="D422" s="519" t="s">
        <v>1213</v>
      </c>
      <c r="E422" s="637"/>
      <c r="F422" s="513"/>
      <c r="G422" s="51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</row>
    <row r="423" spans="1:42" s="520" customFormat="1" ht="10.5" customHeight="1">
      <c r="A423" s="531" t="s">
        <v>1028</v>
      </c>
      <c r="B423" s="517" t="s">
        <v>977</v>
      </c>
      <c r="C423" s="518">
        <v>-2000</v>
      </c>
      <c r="D423" s="519" t="s">
        <v>1214</v>
      </c>
      <c r="E423" s="637"/>
      <c r="F423" s="513"/>
      <c r="G423" s="51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</row>
    <row r="424" spans="1:42" s="520" customFormat="1" ht="10.5" customHeight="1">
      <c r="A424" s="531" t="s">
        <v>1215</v>
      </c>
      <c r="B424" s="517" t="s">
        <v>977</v>
      </c>
      <c r="C424" s="518">
        <v>11500</v>
      </c>
      <c r="D424" s="519" t="s">
        <v>1216</v>
      </c>
      <c r="E424" s="637">
        <v>17075</v>
      </c>
      <c r="F424" s="513"/>
      <c r="G424" s="51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</row>
    <row r="425" spans="1:42" s="520" customFormat="1" ht="10.5" customHeight="1">
      <c r="A425" s="531" t="s">
        <v>1020</v>
      </c>
      <c r="B425" s="517" t="s">
        <v>980</v>
      </c>
      <c r="C425" s="518">
        <v>-5.5</v>
      </c>
      <c r="D425" s="519" t="s">
        <v>1217</v>
      </c>
      <c r="E425" s="637"/>
      <c r="F425" s="513"/>
      <c r="G425" s="51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</row>
    <row r="426" spans="1:42" s="520" customFormat="1" ht="10.5" customHeight="1">
      <c r="A426" s="531" t="s">
        <v>1218</v>
      </c>
      <c r="B426" s="517" t="s">
        <v>980</v>
      </c>
      <c r="C426" s="518">
        <v>172</v>
      </c>
      <c r="D426" s="519" t="s">
        <v>1219</v>
      </c>
      <c r="E426" s="637"/>
      <c r="F426" s="513"/>
      <c r="G426" s="51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</row>
    <row r="427" spans="1:42" s="520" customFormat="1" ht="10.5" customHeight="1">
      <c r="A427" s="531" t="s">
        <v>1220</v>
      </c>
      <c r="B427" s="517" t="s">
        <v>980</v>
      </c>
      <c r="C427" s="518">
        <v>1700</v>
      </c>
      <c r="D427" s="522" t="s">
        <v>1221</v>
      </c>
      <c r="E427" s="637"/>
      <c r="F427" s="513"/>
      <c r="G427" s="51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</row>
    <row r="428" spans="1:42" s="520" customFormat="1" ht="10.5" customHeight="1">
      <c r="A428" s="531" t="s">
        <v>1222</v>
      </c>
      <c r="B428" s="517" t="s">
        <v>980</v>
      </c>
      <c r="C428" s="518">
        <v>2000</v>
      </c>
      <c r="D428" s="522" t="s">
        <v>1223</v>
      </c>
      <c r="E428" s="637"/>
      <c r="F428" s="513"/>
      <c r="G428" s="51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</row>
    <row r="429" spans="1:42" s="520" customFormat="1" ht="10.5" customHeight="1">
      <c r="A429" s="531" t="s">
        <v>1224</v>
      </c>
      <c r="B429" s="517" t="s">
        <v>1225</v>
      </c>
      <c r="C429" s="518">
        <v>6500</v>
      </c>
      <c r="D429" s="522" t="s">
        <v>1226</v>
      </c>
      <c r="E429" s="637"/>
      <c r="F429" s="513"/>
      <c r="G429" s="514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</row>
    <row r="430" spans="1:42" s="520" customFormat="1" ht="10.5" customHeight="1">
      <c r="A430" s="531" t="s">
        <v>304</v>
      </c>
      <c r="B430" s="517" t="s">
        <v>267</v>
      </c>
      <c r="C430" s="518">
        <v>-200</v>
      </c>
      <c r="D430" s="522" t="s">
        <v>479</v>
      </c>
      <c r="E430" s="637"/>
      <c r="F430" s="513"/>
      <c r="G430" s="51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</row>
    <row r="431" spans="1:42" s="520" customFormat="1" ht="10.5" customHeight="1">
      <c r="A431" s="531" t="s">
        <v>306</v>
      </c>
      <c r="B431" s="517" t="s">
        <v>219</v>
      </c>
      <c r="C431" s="518">
        <v>-120</v>
      </c>
      <c r="D431" s="522" t="s">
        <v>480</v>
      </c>
      <c r="E431" s="637"/>
      <c r="F431" s="513"/>
      <c r="G431" s="514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</row>
    <row r="432" spans="1:42" s="520" customFormat="1" ht="10.5" customHeight="1">
      <c r="A432" s="531" t="s">
        <v>481</v>
      </c>
      <c r="B432" s="517" t="s">
        <v>219</v>
      </c>
      <c r="C432" s="518">
        <v>2000</v>
      </c>
      <c r="D432" s="522" t="s">
        <v>483</v>
      </c>
      <c r="E432" s="637"/>
      <c r="F432" s="513"/>
      <c r="G432" s="514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</row>
    <row r="433" spans="1:42" s="520" customFormat="1" ht="10.5" customHeight="1">
      <c r="A433" s="531" t="s">
        <v>484</v>
      </c>
      <c r="B433" s="517" t="s">
        <v>259</v>
      </c>
      <c r="C433" s="518">
        <v>1785</v>
      </c>
      <c r="D433" s="522" t="s">
        <v>485</v>
      </c>
      <c r="E433" s="637"/>
      <c r="F433" s="513"/>
      <c r="G433" s="514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</row>
    <row r="434" spans="1:42" s="520" customFormat="1" ht="10.5" customHeight="1">
      <c r="A434" s="531" t="s">
        <v>226</v>
      </c>
      <c r="B434" s="517" t="s">
        <v>227</v>
      </c>
      <c r="C434" s="518">
        <v>45000</v>
      </c>
      <c r="D434" s="522" t="s">
        <v>486</v>
      </c>
      <c r="E434" s="637"/>
      <c r="F434" s="513"/>
      <c r="G434" s="51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</row>
    <row r="435" spans="1:42" s="520" customFormat="1" ht="10.5" customHeight="1">
      <c r="A435" s="531" t="s">
        <v>487</v>
      </c>
      <c r="B435" s="517" t="s">
        <v>227</v>
      </c>
      <c r="C435" s="518">
        <v>9200</v>
      </c>
      <c r="D435" s="522" t="s">
        <v>488</v>
      </c>
      <c r="E435" s="637"/>
      <c r="F435" s="513"/>
      <c r="G435" s="514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</row>
    <row r="436" spans="1:42" s="520" customFormat="1" ht="10.5" customHeight="1">
      <c r="A436" s="531" t="s">
        <v>312</v>
      </c>
      <c r="B436" s="517" t="s">
        <v>286</v>
      </c>
      <c r="C436" s="518">
        <v>-1230</v>
      </c>
      <c r="D436" s="522" t="s">
        <v>489</v>
      </c>
      <c r="E436" s="637"/>
      <c r="F436" s="513"/>
      <c r="G436" s="514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</row>
    <row r="437" spans="1:42" s="520" customFormat="1" ht="10.5" customHeight="1">
      <c r="A437" s="531" t="s">
        <v>490</v>
      </c>
      <c r="B437" s="517" t="s">
        <v>238</v>
      </c>
      <c r="C437" s="518">
        <v>24000</v>
      </c>
      <c r="D437" s="522" t="s">
        <v>491</v>
      </c>
      <c r="E437" s="637">
        <v>17633</v>
      </c>
      <c r="G437" s="514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</row>
    <row r="438" spans="1:42" s="520" customFormat="1" ht="10.5" customHeight="1">
      <c r="A438" s="531" t="s">
        <v>492</v>
      </c>
      <c r="B438" s="517" t="s">
        <v>248</v>
      </c>
      <c r="C438" s="518">
        <v>10700</v>
      </c>
      <c r="D438" s="522" t="s">
        <v>493</v>
      </c>
      <c r="E438" s="637">
        <v>13501</v>
      </c>
      <c r="F438" s="513"/>
      <c r="G438" s="514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</row>
    <row r="439" spans="1:42" s="520" customFormat="1" ht="10.5" customHeight="1">
      <c r="A439" s="531" t="s">
        <v>1808</v>
      </c>
      <c r="B439" s="517" t="s">
        <v>264</v>
      </c>
      <c r="C439" s="518">
        <v>8375</v>
      </c>
      <c r="D439" s="522" t="s">
        <v>494</v>
      </c>
      <c r="E439" s="637"/>
      <c r="F439" s="513"/>
      <c r="G439" s="514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</row>
    <row r="440" spans="1:42" s="530" customFormat="1" ht="11.25" customHeight="1">
      <c r="A440" s="571"/>
      <c r="B440" s="572"/>
      <c r="C440" s="522"/>
      <c r="D440" s="529" t="s">
        <v>1227</v>
      </c>
      <c r="E440" s="637"/>
      <c r="F440" s="513">
        <v>66000</v>
      </c>
      <c r="G440" s="514">
        <v>135300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</row>
    <row r="441" spans="1:42" s="530" customFormat="1" ht="10.5" customHeight="1">
      <c r="A441" s="571" t="s">
        <v>1228</v>
      </c>
      <c r="B441" s="517" t="s">
        <v>971</v>
      </c>
      <c r="C441" s="518">
        <v>30000</v>
      </c>
      <c r="D441" s="519" t="s">
        <v>972</v>
      </c>
      <c r="E441" s="637"/>
      <c r="F441" s="513"/>
      <c r="G441" s="514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</row>
    <row r="442" spans="1:42" s="520" customFormat="1" ht="10.5" customHeight="1">
      <c r="A442" s="531" t="s">
        <v>492</v>
      </c>
      <c r="B442" s="517" t="s">
        <v>248</v>
      </c>
      <c r="C442" s="518">
        <v>39300</v>
      </c>
      <c r="D442" s="522" t="s">
        <v>493</v>
      </c>
      <c r="E442" s="637">
        <v>13501</v>
      </c>
      <c r="F442" s="513"/>
      <c r="G442" s="514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</row>
    <row r="443" spans="1:42" s="530" customFormat="1" ht="11.25" customHeight="1">
      <c r="A443" s="531"/>
      <c r="B443" s="532"/>
      <c r="C443" s="522"/>
      <c r="D443" s="529" t="s">
        <v>1033</v>
      </c>
      <c r="E443" s="637"/>
      <c r="F443" s="513">
        <v>11870</v>
      </c>
      <c r="G443" s="514">
        <v>14559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</row>
    <row r="444" spans="1:42" s="530" customFormat="1" ht="10.5" customHeight="1">
      <c r="A444" s="531" t="s">
        <v>1229</v>
      </c>
      <c r="B444" s="517" t="s">
        <v>971</v>
      </c>
      <c r="C444" s="518">
        <v>369</v>
      </c>
      <c r="D444" s="519" t="s">
        <v>972</v>
      </c>
      <c r="E444" s="637"/>
      <c r="F444" s="513"/>
      <c r="G444" s="51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</row>
    <row r="445" spans="1:42" s="530" customFormat="1" ht="10.5" customHeight="1">
      <c r="A445" s="531" t="s">
        <v>1230</v>
      </c>
      <c r="B445" s="517" t="s">
        <v>980</v>
      </c>
      <c r="C445" s="518">
        <v>2000</v>
      </c>
      <c r="D445" s="519" t="s">
        <v>1231</v>
      </c>
      <c r="E445" s="637"/>
      <c r="F445" s="513"/>
      <c r="G445" s="514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</row>
    <row r="446" spans="1:42" s="530" customFormat="1" ht="10.5" customHeight="1">
      <c r="A446" s="531" t="s">
        <v>495</v>
      </c>
      <c r="B446" s="517" t="s">
        <v>279</v>
      </c>
      <c r="C446" s="518">
        <v>120</v>
      </c>
      <c r="D446" s="519" t="s">
        <v>496</v>
      </c>
      <c r="E446" s="637"/>
      <c r="F446" s="513"/>
      <c r="G446" s="514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</row>
    <row r="447" spans="1:42" s="530" customFormat="1" ht="10.5" customHeight="1">
      <c r="A447" s="531" t="s">
        <v>497</v>
      </c>
      <c r="B447" s="517" t="s">
        <v>248</v>
      </c>
      <c r="C447" s="518">
        <v>200</v>
      </c>
      <c r="D447" s="519" t="s">
        <v>498</v>
      </c>
      <c r="E447" s="637">
        <v>22094</v>
      </c>
      <c r="F447" s="513"/>
      <c r="G447" s="514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</row>
    <row r="448" spans="1:42" s="3" customFormat="1" ht="12" customHeight="1">
      <c r="A448" s="538"/>
      <c r="B448" s="539"/>
      <c r="C448" s="11"/>
      <c r="D448" s="529" t="s">
        <v>318</v>
      </c>
      <c r="E448" s="2"/>
      <c r="F448" s="513">
        <v>10300</v>
      </c>
      <c r="G448" s="514">
        <v>15960.2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</row>
    <row r="449" spans="1:42" s="3" customFormat="1" ht="10.5" customHeight="1">
      <c r="A449" s="538" t="s">
        <v>1232</v>
      </c>
      <c r="B449" s="517" t="s">
        <v>971</v>
      </c>
      <c r="C449" s="518">
        <v>1100</v>
      </c>
      <c r="D449" s="519" t="s">
        <v>972</v>
      </c>
      <c r="E449" s="2"/>
      <c r="F449" s="513"/>
      <c r="G449" s="514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</row>
    <row r="450" spans="1:42" s="3" customFormat="1" ht="10.5" customHeight="1">
      <c r="A450" s="538" t="s">
        <v>499</v>
      </c>
      <c r="B450" s="517" t="s">
        <v>248</v>
      </c>
      <c r="C450" s="518">
        <v>60.2</v>
      </c>
      <c r="D450" s="519" t="s">
        <v>1011</v>
      </c>
      <c r="E450" s="2"/>
      <c r="F450" s="513"/>
      <c r="G450" s="514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</row>
    <row r="451" spans="1:42" s="3" customFormat="1" ht="10.5" customHeight="1">
      <c r="A451" s="531" t="s">
        <v>293</v>
      </c>
      <c r="B451" s="517" t="s">
        <v>248</v>
      </c>
      <c r="C451" s="518">
        <v>4500</v>
      </c>
      <c r="D451" s="519" t="s">
        <v>294</v>
      </c>
      <c r="E451" s="637">
        <v>98250</v>
      </c>
      <c r="G451" s="514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</row>
    <row r="452" spans="1:42" s="3" customFormat="1" ht="11.25" customHeight="1">
      <c r="A452" s="538"/>
      <c r="B452" s="517"/>
      <c r="C452" s="518"/>
      <c r="D452" s="529" t="s">
        <v>1050</v>
      </c>
      <c r="E452" s="2"/>
      <c r="F452" s="513">
        <v>0</v>
      </c>
      <c r="G452" s="514">
        <v>2750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</row>
    <row r="453" spans="1:42" s="3" customFormat="1" ht="10.5" customHeight="1">
      <c r="A453" s="538" t="s">
        <v>984</v>
      </c>
      <c r="B453" s="517" t="s">
        <v>980</v>
      </c>
      <c r="C453" s="518">
        <v>1350</v>
      </c>
      <c r="D453" s="519" t="s">
        <v>1233</v>
      </c>
      <c r="E453" s="2"/>
      <c r="F453" s="521"/>
      <c r="G453" s="522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</row>
    <row r="454" spans="1:42" s="520" customFormat="1" ht="10.5" customHeight="1">
      <c r="A454" s="531" t="s">
        <v>500</v>
      </c>
      <c r="B454" s="517" t="s">
        <v>219</v>
      </c>
      <c r="C454" s="518">
        <v>1400</v>
      </c>
      <c r="D454" s="522" t="s">
        <v>501</v>
      </c>
      <c r="E454" s="637"/>
      <c r="F454" s="513"/>
      <c r="G454" s="51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</row>
    <row r="455" spans="1:42" s="520" customFormat="1" ht="10.5" customHeight="1">
      <c r="A455" s="531"/>
      <c r="B455" s="517"/>
      <c r="C455" s="518"/>
      <c r="D455" s="529" t="s">
        <v>1071</v>
      </c>
      <c r="E455" s="637"/>
      <c r="F455" s="513">
        <v>0</v>
      </c>
      <c r="G455" s="514">
        <v>535.1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</row>
    <row r="456" spans="1:42" s="3" customFormat="1" ht="10.5" customHeight="1">
      <c r="A456" s="531" t="s">
        <v>345</v>
      </c>
      <c r="B456" s="517" t="s">
        <v>233</v>
      </c>
      <c r="C456" s="518">
        <v>522</v>
      </c>
      <c r="D456" s="519" t="s">
        <v>346</v>
      </c>
      <c r="E456" s="2"/>
      <c r="F456" s="513"/>
      <c r="G456" s="514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</row>
    <row r="457" spans="1:42" s="3" customFormat="1" ht="10.5" customHeight="1">
      <c r="A457" s="531" t="s">
        <v>350</v>
      </c>
      <c r="B457" s="517" t="s">
        <v>254</v>
      </c>
      <c r="C457" s="518">
        <v>13.1</v>
      </c>
      <c r="D457" s="519" t="s">
        <v>502</v>
      </c>
      <c r="E457" s="2"/>
      <c r="F457" s="513"/>
      <c r="G457" s="514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</row>
    <row r="458" spans="1:42" s="520" customFormat="1" ht="10.5" customHeight="1">
      <c r="A458" s="531"/>
      <c r="B458" s="517"/>
      <c r="C458" s="518"/>
      <c r="D458" s="529" t="s">
        <v>1080</v>
      </c>
      <c r="E458" s="637"/>
      <c r="F458" s="513">
        <v>0</v>
      </c>
      <c r="G458" s="514">
        <v>732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</row>
    <row r="459" spans="1:42" s="3" customFormat="1" ht="10.5" customHeight="1">
      <c r="A459" s="531" t="s">
        <v>357</v>
      </c>
      <c r="B459" s="517" t="s">
        <v>233</v>
      </c>
      <c r="C459" s="518">
        <v>1047</v>
      </c>
      <c r="D459" s="519" t="s">
        <v>346</v>
      </c>
      <c r="E459" s="2"/>
      <c r="F459" s="513"/>
      <c r="G459" s="514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</row>
    <row r="460" spans="1:42" s="3" customFormat="1" ht="10.5" customHeight="1">
      <c r="A460" s="531" t="s">
        <v>358</v>
      </c>
      <c r="B460" s="517" t="s">
        <v>243</v>
      </c>
      <c r="C460" s="518">
        <v>-315</v>
      </c>
      <c r="D460" s="519" t="s">
        <v>503</v>
      </c>
      <c r="E460" s="2"/>
      <c r="F460" s="513"/>
      <c r="G460" s="514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</row>
    <row r="461" spans="1:42" s="520" customFormat="1" ht="10.5" customHeight="1">
      <c r="A461" s="531"/>
      <c r="B461" s="517"/>
      <c r="C461" s="518"/>
      <c r="D461" s="529" t="s">
        <v>504</v>
      </c>
      <c r="E461" s="637"/>
      <c r="F461" s="513">
        <v>0</v>
      </c>
      <c r="G461" s="514">
        <v>125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</row>
    <row r="462" spans="1:42" s="3" customFormat="1" ht="10.5" customHeight="1">
      <c r="A462" s="531" t="s">
        <v>505</v>
      </c>
      <c r="B462" s="517" t="s">
        <v>233</v>
      </c>
      <c r="C462" s="518">
        <v>125</v>
      </c>
      <c r="D462" s="519" t="s">
        <v>506</v>
      </c>
      <c r="E462" s="2"/>
      <c r="F462" s="513"/>
      <c r="G462" s="514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</row>
    <row r="463" spans="1:42" s="3" customFormat="1" ht="12" customHeight="1">
      <c r="A463" s="538"/>
      <c r="B463" s="517"/>
      <c r="C463" s="518"/>
      <c r="D463" s="529" t="s">
        <v>1099</v>
      </c>
      <c r="E463" s="2"/>
      <c r="F463" s="513">
        <v>0</v>
      </c>
      <c r="G463" s="514">
        <v>1500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</row>
    <row r="464" spans="1:42" s="3" customFormat="1" ht="10.5" customHeight="1">
      <c r="A464" s="531" t="s">
        <v>1234</v>
      </c>
      <c r="B464" s="517" t="s">
        <v>971</v>
      </c>
      <c r="C464" s="518">
        <v>1500</v>
      </c>
      <c r="D464" s="519" t="s">
        <v>972</v>
      </c>
      <c r="E464" s="2"/>
      <c r="F464" s="513"/>
      <c r="G464" s="51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</row>
    <row r="465" spans="1:42" s="3" customFormat="1" ht="12" customHeight="1">
      <c r="A465" s="538"/>
      <c r="B465" s="517"/>
      <c r="C465" s="518"/>
      <c r="D465" s="529" t="s">
        <v>1112</v>
      </c>
      <c r="E465" s="2"/>
      <c r="F465" s="513">
        <v>0</v>
      </c>
      <c r="G465" s="514">
        <v>4192.6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</row>
    <row r="466" spans="1:42" s="3" customFormat="1" ht="10.5" customHeight="1">
      <c r="A466" s="531" t="s">
        <v>1235</v>
      </c>
      <c r="B466" s="517" t="s">
        <v>971</v>
      </c>
      <c r="C466" s="518">
        <v>5500</v>
      </c>
      <c r="D466" s="519" t="s">
        <v>972</v>
      </c>
      <c r="E466" s="2"/>
      <c r="F466" s="513"/>
      <c r="G466" s="514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</row>
    <row r="467" spans="1:42" s="3" customFormat="1" ht="10.5" customHeight="1">
      <c r="A467" s="531" t="s">
        <v>392</v>
      </c>
      <c r="B467" s="517" t="s">
        <v>233</v>
      </c>
      <c r="C467" s="518">
        <v>-1307.4</v>
      </c>
      <c r="D467" s="519" t="s">
        <v>507</v>
      </c>
      <c r="E467" s="2"/>
      <c r="F467" s="513"/>
      <c r="G467" s="514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</row>
    <row r="468" spans="1:42" s="520" customFormat="1" ht="10.5" customHeight="1">
      <c r="A468" s="531"/>
      <c r="B468" s="517"/>
      <c r="C468" s="518"/>
      <c r="D468" s="529" t="s">
        <v>1121</v>
      </c>
      <c r="E468" s="637"/>
      <c r="F468" s="513">
        <v>0</v>
      </c>
      <c r="G468" s="514">
        <v>50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</row>
    <row r="469" spans="1:42" s="3" customFormat="1" ht="10.5" customHeight="1">
      <c r="A469" s="531" t="s">
        <v>404</v>
      </c>
      <c r="B469" s="517" t="s">
        <v>233</v>
      </c>
      <c r="C469" s="518">
        <v>50</v>
      </c>
      <c r="D469" s="519" t="s">
        <v>346</v>
      </c>
      <c r="E469" s="2"/>
      <c r="F469" s="513"/>
      <c r="G469" s="514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1:42" s="520" customFormat="1" ht="10.5" customHeight="1">
      <c r="A470" s="531"/>
      <c r="B470" s="517"/>
      <c r="C470" s="518"/>
      <c r="D470" s="529" t="s">
        <v>1123</v>
      </c>
      <c r="E470" s="637"/>
      <c r="F470" s="513">
        <v>0</v>
      </c>
      <c r="G470" s="514">
        <v>172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1:42" s="3" customFormat="1" ht="10.5" customHeight="1">
      <c r="A471" s="531" t="s">
        <v>408</v>
      </c>
      <c r="B471" s="517" t="s">
        <v>233</v>
      </c>
      <c r="C471" s="518">
        <v>172</v>
      </c>
      <c r="D471" s="519" t="s">
        <v>346</v>
      </c>
      <c r="E471" s="2"/>
      <c r="F471" s="513"/>
      <c r="G471" s="514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1:42" s="520" customFormat="1" ht="10.5" customHeight="1">
      <c r="A472" s="531"/>
      <c r="B472" s="517"/>
      <c r="C472" s="518"/>
      <c r="D472" s="529" t="s">
        <v>1130</v>
      </c>
      <c r="E472" s="637"/>
      <c r="F472" s="513">
        <v>0</v>
      </c>
      <c r="G472" s="514">
        <v>185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1:42" s="3" customFormat="1" ht="10.5" customHeight="1">
      <c r="A473" s="531" t="s">
        <v>415</v>
      </c>
      <c r="B473" s="517" t="s">
        <v>233</v>
      </c>
      <c r="C473" s="518">
        <v>185</v>
      </c>
      <c r="D473" s="519" t="s">
        <v>346</v>
      </c>
      <c r="E473" s="2"/>
      <c r="F473" s="513"/>
      <c r="G473" s="514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1:42" s="520" customFormat="1" ht="10.5" customHeight="1">
      <c r="A474" s="531"/>
      <c r="B474" s="517"/>
      <c r="C474" s="518"/>
      <c r="D474" s="529" t="s">
        <v>508</v>
      </c>
      <c r="E474" s="637"/>
      <c r="F474" s="513">
        <v>0</v>
      </c>
      <c r="G474" s="514">
        <v>174.1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1:42" s="3" customFormat="1" ht="10.5" customHeight="1">
      <c r="A475" s="531" t="s">
        <v>422</v>
      </c>
      <c r="B475" s="517" t="s">
        <v>233</v>
      </c>
      <c r="C475" s="518">
        <v>49.1</v>
      </c>
      <c r="D475" s="519" t="s">
        <v>346</v>
      </c>
      <c r="E475" s="2"/>
      <c r="F475" s="513"/>
      <c r="G475" s="514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1:42" s="3" customFormat="1" ht="10.5" customHeight="1">
      <c r="A476" s="531" t="s">
        <v>509</v>
      </c>
      <c r="B476" s="517" t="s">
        <v>233</v>
      </c>
      <c r="C476" s="518">
        <v>125</v>
      </c>
      <c r="D476" s="519" t="s">
        <v>506</v>
      </c>
      <c r="E476" s="2"/>
      <c r="F476" s="513"/>
      <c r="G476" s="514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1:42" s="520" customFormat="1" ht="10.5" customHeight="1">
      <c r="A477" s="531"/>
      <c r="B477" s="517"/>
      <c r="C477" s="518"/>
      <c r="D477" s="529" t="s">
        <v>1137</v>
      </c>
      <c r="E477" s="637"/>
      <c r="F477" s="513">
        <v>0</v>
      </c>
      <c r="G477" s="514">
        <v>691.4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1:42" s="3" customFormat="1" ht="10.5" customHeight="1">
      <c r="A478" s="531" t="s">
        <v>430</v>
      </c>
      <c r="B478" s="517" t="s">
        <v>233</v>
      </c>
      <c r="C478" s="518">
        <v>781.6</v>
      </c>
      <c r="D478" s="519" t="s">
        <v>346</v>
      </c>
      <c r="E478" s="2"/>
      <c r="F478" s="513"/>
      <c r="G478" s="514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1:42" s="3" customFormat="1" ht="10.5" customHeight="1">
      <c r="A479" s="531" t="s">
        <v>435</v>
      </c>
      <c r="B479" s="517" t="s">
        <v>254</v>
      </c>
      <c r="C479" s="518">
        <v>-90.2</v>
      </c>
      <c r="D479" s="519" t="s">
        <v>510</v>
      </c>
      <c r="E479" s="2"/>
      <c r="F479" s="513"/>
      <c r="G479" s="514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1:42" s="520" customFormat="1" ht="10.5" customHeight="1">
      <c r="A480" s="531"/>
      <c r="B480" s="517"/>
      <c r="C480" s="518"/>
      <c r="D480" s="529" t="s">
        <v>1150</v>
      </c>
      <c r="E480" s="637"/>
      <c r="F480" s="513">
        <v>0</v>
      </c>
      <c r="G480" s="514">
        <v>250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1:42" s="3" customFormat="1" ht="10.5" customHeight="1">
      <c r="A481" s="531" t="s">
        <v>453</v>
      </c>
      <c r="B481" s="517" t="s">
        <v>243</v>
      </c>
      <c r="C481" s="518">
        <v>250</v>
      </c>
      <c r="D481" s="519" t="s">
        <v>511</v>
      </c>
      <c r="E481" s="2"/>
      <c r="F481" s="513"/>
      <c r="G481" s="514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1:42" s="3" customFormat="1" ht="10.5" customHeight="1">
      <c r="A482" s="531"/>
      <c r="B482" s="517"/>
      <c r="C482" s="518"/>
      <c r="D482" s="529" t="s">
        <v>1152</v>
      </c>
      <c r="E482" s="2"/>
      <c r="F482" s="513">
        <v>0</v>
      </c>
      <c r="G482" s="514">
        <v>155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1:42" s="3" customFormat="1" ht="10.5" customHeight="1">
      <c r="A483" s="531" t="s">
        <v>458</v>
      </c>
      <c r="B483" s="517" t="s">
        <v>233</v>
      </c>
      <c r="C483" s="518">
        <v>155</v>
      </c>
      <c r="D483" s="519" t="s">
        <v>346</v>
      </c>
      <c r="E483" s="2"/>
      <c r="F483" s="513"/>
      <c r="G483" s="514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</row>
    <row r="484" spans="1:42" s="3" customFormat="1" ht="10.5" customHeight="1">
      <c r="A484" s="531"/>
      <c r="B484" s="517"/>
      <c r="C484" s="518"/>
      <c r="D484" s="529" t="s">
        <v>1158</v>
      </c>
      <c r="E484" s="2"/>
      <c r="F484" s="513">
        <v>0</v>
      </c>
      <c r="G484" s="514">
        <v>360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</row>
    <row r="485" spans="1:42" s="3" customFormat="1" ht="10.5" customHeight="1">
      <c r="A485" s="531" t="s">
        <v>461</v>
      </c>
      <c r="B485" s="517" t="s">
        <v>286</v>
      </c>
      <c r="C485" s="518">
        <v>360</v>
      </c>
      <c r="D485" s="519" t="s">
        <v>346</v>
      </c>
      <c r="E485" s="2"/>
      <c r="F485" s="513"/>
      <c r="G485" s="514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</row>
    <row r="486" spans="1:42" s="3" customFormat="1" ht="12" customHeight="1">
      <c r="A486" s="538"/>
      <c r="B486" s="539"/>
      <c r="C486" s="11"/>
      <c r="D486" s="529" t="s">
        <v>1163</v>
      </c>
      <c r="E486" s="2"/>
      <c r="F486" s="513">
        <v>0</v>
      </c>
      <c r="G486" s="514">
        <v>700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</row>
    <row r="487" spans="1:42" s="3" customFormat="1" ht="10.5" customHeight="1">
      <c r="A487" s="538" t="s">
        <v>1236</v>
      </c>
      <c r="B487" s="517" t="s">
        <v>971</v>
      </c>
      <c r="C487" s="518">
        <v>700</v>
      </c>
      <c r="D487" s="519" t="s">
        <v>972</v>
      </c>
      <c r="E487" s="2"/>
      <c r="F487" s="513"/>
      <c r="G487" s="514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</row>
    <row r="488" spans="1:42" s="520" customFormat="1" ht="11.25" customHeight="1">
      <c r="A488" s="531"/>
      <c r="B488" s="532"/>
      <c r="C488" s="522"/>
      <c r="D488" s="529" t="s">
        <v>1168</v>
      </c>
      <c r="E488" s="637"/>
      <c r="F488" s="513">
        <v>950</v>
      </c>
      <c r="G488" s="514">
        <v>950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</row>
    <row r="489" spans="1:42" s="530" customFormat="1" ht="11.25" customHeight="1">
      <c r="A489" s="531"/>
      <c r="B489" s="520"/>
      <c r="C489" s="522"/>
      <c r="D489" s="529" t="s">
        <v>1173</v>
      </c>
      <c r="E489" s="637"/>
      <c r="F489" s="513">
        <v>25000</v>
      </c>
      <c r="G489" s="514">
        <v>15800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</row>
    <row r="490" spans="1:42" s="520" customFormat="1" ht="11.25" customHeight="1">
      <c r="A490" s="531" t="s">
        <v>512</v>
      </c>
      <c r="B490" s="520" t="s">
        <v>513</v>
      </c>
      <c r="C490" s="522">
        <v>-9200</v>
      </c>
      <c r="D490" s="519" t="s">
        <v>514</v>
      </c>
      <c r="E490" s="637"/>
      <c r="F490" s="521"/>
      <c r="G490" s="522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 s="272"/>
      <c r="AF490" s="272"/>
      <c r="AG490" s="272"/>
      <c r="AH490" s="272"/>
      <c r="AI490" s="272"/>
      <c r="AJ490" s="272"/>
      <c r="AK490" s="272"/>
      <c r="AL490" s="272"/>
      <c r="AM490" s="272"/>
      <c r="AN490" s="272"/>
      <c r="AO490" s="272"/>
      <c r="AP490" s="272"/>
    </row>
    <row r="491" spans="1:42" s="530" customFormat="1" ht="11.25" customHeight="1">
      <c r="A491" s="531"/>
      <c r="B491" s="532"/>
      <c r="C491" s="540"/>
      <c r="D491" s="573" t="s">
        <v>1174</v>
      </c>
      <c r="E491" s="637"/>
      <c r="F491" s="513">
        <v>18000</v>
      </c>
      <c r="G491" s="514">
        <v>28509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</row>
    <row r="492" spans="1:42" s="530" customFormat="1" ht="10.5" customHeight="1">
      <c r="A492" s="531" t="s">
        <v>1237</v>
      </c>
      <c r="B492" s="517" t="s">
        <v>971</v>
      </c>
      <c r="C492" s="518">
        <v>10509</v>
      </c>
      <c r="D492" s="519" t="s">
        <v>972</v>
      </c>
      <c r="E492" s="637"/>
      <c r="F492" s="513"/>
      <c r="G492" s="514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</row>
    <row r="493" spans="1:42" s="574" customFormat="1" ht="12.75" customHeight="1">
      <c r="A493" s="563" t="s">
        <v>1265</v>
      </c>
      <c r="B493" s="564"/>
      <c r="C493" s="547"/>
      <c r="D493" s="565"/>
      <c r="E493" s="641"/>
      <c r="F493" s="546">
        <f>SUM(F390:F491)</f>
        <v>452342</v>
      </c>
      <c r="G493" s="547">
        <f>SUM(G390:G491)</f>
        <v>806021.0999999999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</row>
    <row r="494" spans="1:42" s="574" customFormat="1" ht="3.75" customHeight="1">
      <c r="A494" s="575"/>
      <c r="B494" s="576"/>
      <c r="C494" s="577"/>
      <c r="D494" s="551"/>
      <c r="E494" s="642"/>
      <c r="F494" s="552"/>
      <c r="G494" s="577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</row>
    <row r="495" spans="1:42" s="583" customFormat="1" ht="17.25" customHeight="1">
      <c r="A495" s="578" t="s">
        <v>1446</v>
      </c>
      <c r="B495" s="579"/>
      <c r="C495" s="580"/>
      <c r="D495" s="581"/>
      <c r="E495" s="643"/>
      <c r="F495" s="582">
        <f>SUM(F389+F493)</f>
        <v>1342407</v>
      </c>
      <c r="G495" s="580">
        <f>SUM(G493,G389)</f>
        <v>2210697.0999999996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</row>
    <row r="496" spans="1:42" s="49" customFormat="1" ht="12" customHeight="1">
      <c r="A496" s="584"/>
      <c r="C496" s="585"/>
      <c r="D496" s="586"/>
      <c r="E496" s="2"/>
      <c r="F496" s="587"/>
      <c r="G496" s="32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</row>
    <row r="497" spans="1:42" s="3" customFormat="1" ht="17.25" customHeight="1">
      <c r="A497" s="887" t="s">
        <v>1238</v>
      </c>
      <c r="B497" s="887"/>
      <c r="C497" s="588">
        <f>SUM(C3:C492)</f>
        <v>868327.0999999997</v>
      </c>
      <c r="D497" s="589"/>
      <c r="E497" s="2"/>
      <c r="F497" s="590"/>
      <c r="G497" s="11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</row>
    <row r="498" spans="2:7" ht="12.75" customHeight="1">
      <c r="B498" s="508"/>
      <c r="C498" s="591"/>
      <c r="D498" s="592"/>
      <c r="E498" s="644"/>
      <c r="G498" s="591"/>
    </row>
    <row r="499" spans="2:7" ht="12" customHeight="1">
      <c r="B499" s="508"/>
      <c r="C499" s="591"/>
      <c r="D499" s="593"/>
      <c r="E499" s="644"/>
      <c r="G499" s="591"/>
    </row>
    <row r="500" spans="2:5" ht="12" customHeight="1">
      <c r="B500" s="508"/>
      <c r="C500" s="328"/>
      <c r="D500" s="593"/>
      <c r="E500" s="644"/>
    </row>
    <row r="501" spans="2:7" ht="12" customHeight="1">
      <c r="B501" s="508"/>
      <c r="C501" s="328"/>
      <c r="D501" s="508"/>
      <c r="E501" s="644"/>
      <c r="G501" s="594"/>
    </row>
    <row r="502" spans="1:42" s="49" customFormat="1" ht="12" customHeight="1">
      <c r="A502" s="538"/>
      <c r="B502" s="539"/>
      <c r="C502" s="328"/>
      <c r="D502" s="595"/>
      <c r="E502" s="2"/>
      <c r="F502" s="587"/>
      <c r="G502" s="32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</row>
    <row r="503" spans="1:42" s="49" customFormat="1" ht="12" customHeight="1">
      <c r="A503" s="538"/>
      <c r="B503" s="539"/>
      <c r="C503" s="596"/>
      <c r="D503" s="305"/>
      <c r="E503" s="2"/>
      <c r="F503" s="587"/>
      <c r="G503" s="32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</row>
    <row r="504" spans="1:42" s="49" customFormat="1" ht="12" customHeight="1">
      <c r="A504" s="538"/>
      <c r="B504" s="539"/>
      <c r="C504" s="596"/>
      <c r="D504" s="305"/>
      <c r="E504" s="2"/>
      <c r="F504" s="587"/>
      <c r="G504" s="32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</row>
    <row r="505" spans="1:42" s="49" customFormat="1" ht="12" customHeight="1">
      <c r="A505" s="538"/>
      <c r="B505" s="539"/>
      <c r="C505" s="596"/>
      <c r="D505" s="305"/>
      <c r="E505" s="2"/>
      <c r="F505" s="587"/>
      <c r="G505" s="32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</row>
    <row r="506" spans="1:42" s="49" customFormat="1" ht="12" customHeight="1">
      <c r="A506" s="538"/>
      <c r="B506" s="539"/>
      <c r="C506" s="596"/>
      <c r="D506" s="305"/>
      <c r="E506" s="2"/>
      <c r="F506" s="587"/>
      <c r="G506" s="32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</row>
    <row r="507" spans="1:42" s="49" customFormat="1" ht="12" customHeight="1">
      <c r="A507" s="538"/>
      <c r="B507" s="539"/>
      <c r="C507" s="596"/>
      <c r="D507" s="305"/>
      <c r="E507" s="2"/>
      <c r="F507" s="587"/>
      <c r="G507" s="32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</row>
    <row r="508" spans="1:42" s="49" customFormat="1" ht="12" customHeight="1">
      <c r="A508" s="538"/>
      <c r="B508" s="539"/>
      <c r="C508" s="596"/>
      <c r="D508" s="305"/>
      <c r="E508" s="2"/>
      <c r="F508" s="587"/>
      <c r="G508" s="32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</row>
    <row r="509" spans="1:42" s="49" customFormat="1" ht="12" customHeight="1">
      <c r="A509" s="538"/>
      <c r="B509" s="539"/>
      <c r="C509" s="596"/>
      <c r="D509" s="305"/>
      <c r="E509" s="2"/>
      <c r="F509" s="587"/>
      <c r="G509" s="32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</row>
    <row r="510" spans="1:42" s="49" customFormat="1" ht="12" customHeight="1">
      <c r="A510" s="538"/>
      <c r="B510" s="539"/>
      <c r="C510" s="596"/>
      <c r="D510" s="305"/>
      <c r="E510" s="2"/>
      <c r="F510" s="587"/>
      <c r="G510" s="32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</row>
    <row r="511" spans="1:42" s="49" customFormat="1" ht="12" customHeight="1">
      <c r="A511" s="538"/>
      <c r="B511" s="539"/>
      <c r="C511" s="596"/>
      <c r="D511" s="305"/>
      <c r="E511" s="2"/>
      <c r="F511" s="587"/>
      <c r="G511" s="32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</row>
    <row r="512" ht="12" customHeight="1">
      <c r="D512" s="305"/>
    </row>
    <row r="513" ht="12" customHeight="1">
      <c r="D513" s="305"/>
    </row>
    <row r="514" ht="12" customHeight="1">
      <c r="D514" s="305"/>
    </row>
    <row r="515" ht="12" customHeight="1">
      <c r="D515" s="305"/>
    </row>
    <row r="516" ht="12" customHeight="1">
      <c r="D516" s="305"/>
    </row>
    <row r="517" ht="12" customHeight="1">
      <c r="D517" s="305"/>
    </row>
    <row r="518" ht="12" customHeight="1">
      <c r="D518" s="305"/>
    </row>
    <row r="519" ht="12" customHeight="1">
      <c r="D519" s="305"/>
    </row>
    <row r="520" ht="12" customHeight="1">
      <c r="D520" s="305"/>
    </row>
    <row r="521" ht="12" customHeight="1">
      <c r="D521" s="305"/>
    </row>
    <row r="522" ht="12" customHeight="1">
      <c r="D522" s="305"/>
    </row>
    <row r="523" ht="12" customHeight="1">
      <c r="D523" s="305"/>
    </row>
    <row r="524" ht="12" customHeight="1">
      <c r="D524" s="305"/>
    </row>
    <row r="525" ht="12" customHeight="1">
      <c r="D525" s="305"/>
    </row>
    <row r="526" ht="12" customHeight="1">
      <c r="D526" s="305"/>
    </row>
    <row r="527" ht="12" customHeight="1">
      <c r="D527" s="305"/>
    </row>
    <row r="528" ht="12" customHeight="1">
      <c r="D528" s="305"/>
    </row>
    <row r="529" ht="12" customHeight="1">
      <c r="D529" s="305"/>
    </row>
    <row r="530" ht="12" customHeight="1">
      <c r="D530" s="305"/>
    </row>
    <row r="531" ht="12" customHeight="1">
      <c r="D531" s="305"/>
    </row>
    <row r="532" ht="12" customHeight="1">
      <c r="D532" s="305"/>
    </row>
    <row r="533" ht="12" customHeight="1">
      <c r="D533" s="305"/>
    </row>
    <row r="534" ht="12" customHeight="1">
      <c r="D534" s="305"/>
    </row>
    <row r="535" ht="12" customHeight="1">
      <c r="D535" s="305"/>
    </row>
    <row r="536" ht="12" customHeight="1">
      <c r="D536" s="305"/>
    </row>
    <row r="537" ht="12" customHeight="1">
      <c r="D537" s="305"/>
    </row>
    <row r="538" ht="12" customHeight="1">
      <c r="D538" s="305"/>
    </row>
    <row r="539" ht="12" customHeight="1">
      <c r="D539" s="305"/>
    </row>
    <row r="540" ht="12" customHeight="1">
      <c r="D540" s="305"/>
    </row>
    <row r="541" ht="12" customHeight="1">
      <c r="D541" s="305"/>
    </row>
    <row r="542" ht="12" customHeight="1">
      <c r="D542" s="305"/>
    </row>
    <row r="543" ht="12" customHeight="1">
      <c r="D543" s="305"/>
    </row>
    <row r="544" ht="12" customHeight="1">
      <c r="D544" s="305"/>
    </row>
    <row r="545" ht="12" customHeight="1">
      <c r="D545" s="305"/>
    </row>
    <row r="546" ht="12" customHeight="1">
      <c r="D546" s="305"/>
    </row>
    <row r="547" ht="12" customHeight="1">
      <c r="D547" s="305"/>
    </row>
    <row r="548" ht="12" customHeight="1">
      <c r="D548" s="305"/>
    </row>
    <row r="549" ht="12" customHeight="1">
      <c r="D549" s="305"/>
    </row>
    <row r="550" ht="12" customHeight="1">
      <c r="D550" s="305"/>
    </row>
    <row r="551" ht="12" customHeight="1">
      <c r="D551" s="305"/>
    </row>
    <row r="552" ht="12" customHeight="1">
      <c r="D552" s="305"/>
    </row>
    <row r="553" ht="12" customHeight="1">
      <c r="D553" s="305"/>
    </row>
    <row r="554" ht="12" customHeight="1">
      <c r="D554" s="305"/>
    </row>
    <row r="555" ht="12" customHeight="1">
      <c r="D555" s="305"/>
    </row>
    <row r="556" ht="12" customHeight="1">
      <c r="D556" s="305"/>
    </row>
    <row r="557" ht="12" customHeight="1">
      <c r="D557" s="305"/>
    </row>
    <row r="558" ht="12" customHeight="1">
      <c r="D558" s="305"/>
    </row>
    <row r="559" ht="12" customHeight="1">
      <c r="D559" s="305"/>
    </row>
    <row r="560" ht="12" customHeight="1">
      <c r="D560" s="305"/>
    </row>
    <row r="561" ht="12" customHeight="1">
      <c r="D561" s="305"/>
    </row>
    <row r="562" ht="12" customHeight="1">
      <c r="D562" s="305"/>
    </row>
    <row r="563" ht="12" customHeight="1">
      <c r="D563" s="305"/>
    </row>
    <row r="564" ht="12" customHeight="1">
      <c r="D564" s="305"/>
    </row>
  </sheetData>
  <mergeCells count="12">
    <mergeCell ref="A112:B112"/>
    <mergeCell ref="A113:B113"/>
    <mergeCell ref="A497:B497"/>
    <mergeCell ref="F2:G2"/>
    <mergeCell ref="A1:A2"/>
    <mergeCell ref="B1:B2"/>
    <mergeCell ref="D1:D2"/>
    <mergeCell ref="E1:E2"/>
    <mergeCell ref="A66:B66"/>
    <mergeCell ref="A102:B102"/>
    <mergeCell ref="A103:B103"/>
    <mergeCell ref="A106:B106"/>
  </mergeCells>
  <printOptions/>
  <pageMargins left="0.6692913385826772" right="0.4330708661417323" top="0.984251968503937" bottom="0.984251968503937" header="0.5118110236220472" footer="0.5118110236220472"/>
  <pageSetup firstPageNumber="3" useFirstPageNumber="1" horizontalDpi="600" verticalDpi="600" orientation="portrait" paperSize="9" r:id="rId2"/>
  <headerFooter alignWithMargins="0">
    <oddHeader>&amp;C&amp;"Arial CE,tučné"&amp;12PŘEHLED ROZPOČTOVÝCH OPATŘENÍ V ROZPOČTU ROKU 2002 - výdajová část</oddHeader>
    <oddFooter>&amp;C&amp;8&amp;P&amp;R&amp;8Přehled rozpočtových opatření v SR roku 2002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0"/>
  <sheetViews>
    <sheetView workbookViewId="0" topLeftCell="A1">
      <selection activeCell="E12" sqref="E12"/>
      <selection activeCell="A1" sqref="A1"/>
    </sheetView>
  </sheetViews>
  <sheetFormatPr defaultColWidth="9.00390625" defaultRowHeight="12.75"/>
  <cols>
    <col min="1" max="1" width="71.00390625" style="9" customWidth="1"/>
    <col min="2" max="2" width="12.625" style="9" customWidth="1"/>
    <col min="3" max="5" width="9.125" style="9" customWidth="1"/>
    <col min="6" max="6" width="81.625" style="9" customWidth="1"/>
    <col min="7" max="16384" width="9.125" style="9" customWidth="1"/>
  </cols>
  <sheetData>
    <row r="5" ht="12.75">
      <c r="A5" s="363"/>
    </row>
    <row r="6" spans="1:2" ht="27.75">
      <c r="A6" s="888" t="s">
        <v>1382</v>
      </c>
      <c r="B6" s="888"/>
    </row>
    <row r="7" ht="20.25">
      <c r="A7" s="364"/>
    </row>
    <row r="8" ht="20.25">
      <c r="A8" s="364"/>
    </row>
    <row r="9" ht="20.25">
      <c r="A9" s="364"/>
    </row>
    <row r="10" ht="20.25">
      <c r="A10" s="364"/>
    </row>
    <row r="13" spans="1:2" ht="25.5" customHeight="1">
      <c r="A13" s="365" t="s">
        <v>1360</v>
      </c>
      <c r="B13" s="366" t="s">
        <v>1383</v>
      </c>
    </row>
    <row r="14" spans="1:2" ht="25.5" customHeight="1">
      <c r="A14" s="366" t="s">
        <v>1361</v>
      </c>
      <c r="B14" s="366" t="s">
        <v>1374</v>
      </c>
    </row>
    <row r="15" spans="1:2" ht="25.5" customHeight="1">
      <c r="A15" s="366" t="s">
        <v>1385</v>
      </c>
      <c r="B15" s="366" t="s">
        <v>1370</v>
      </c>
    </row>
    <row r="16" spans="1:2" ht="25.5" customHeight="1">
      <c r="A16" s="366" t="s">
        <v>1362</v>
      </c>
      <c r="B16" s="366" t="s">
        <v>19</v>
      </c>
    </row>
    <row r="17" spans="1:2" ht="25.5" customHeight="1">
      <c r="A17" s="366" t="s">
        <v>1363</v>
      </c>
      <c r="B17" s="366" t="s">
        <v>20</v>
      </c>
    </row>
    <row r="18" spans="1:2" ht="25.5" customHeight="1">
      <c r="A18" s="366" t="s">
        <v>1364</v>
      </c>
      <c r="B18" s="366" t="s">
        <v>21</v>
      </c>
    </row>
    <row r="19" spans="1:2" ht="25.5" customHeight="1">
      <c r="A19" s="366" t="s">
        <v>1387</v>
      </c>
      <c r="B19" s="366" t="s">
        <v>22</v>
      </c>
    </row>
    <row r="20" spans="1:2" ht="25.5" customHeight="1">
      <c r="A20" s="366" t="s">
        <v>1368</v>
      </c>
      <c r="B20" s="366" t="s">
        <v>23</v>
      </c>
    </row>
    <row r="21" spans="1:2" ht="25.5" customHeight="1">
      <c r="A21" s="366" t="s">
        <v>1365</v>
      </c>
      <c r="B21" s="366" t="s">
        <v>24</v>
      </c>
    </row>
    <row r="22" spans="1:2" ht="25.5" customHeight="1">
      <c r="A22" s="366" t="s">
        <v>1367</v>
      </c>
      <c r="B22" s="366" t="s">
        <v>25</v>
      </c>
    </row>
    <row r="23" spans="1:2" ht="25.5" customHeight="1">
      <c r="A23" s="366" t="s">
        <v>1400</v>
      </c>
      <c r="B23" s="366" t="s">
        <v>26</v>
      </c>
    </row>
    <row r="24" spans="1:2" ht="25.5" customHeight="1">
      <c r="A24" s="366" t="s">
        <v>1750</v>
      </c>
      <c r="B24" s="366" t="s">
        <v>27</v>
      </c>
    </row>
    <row r="28" ht="11.25" customHeight="1"/>
    <row r="39" spans="1:2" ht="27.75">
      <c r="A39" s="888" t="s">
        <v>1384</v>
      </c>
      <c r="B39" s="888"/>
    </row>
    <row r="40" ht="12.75" customHeight="1">
      <c r="A40" s="367"/>
    </row>
    <row r="41" spans="1:2" ht="27.75">
      <c r="A41" s="888" t="s">
        <v>1386</v>
      </c>
      <c r="B41" s="888"/>
    </row>
    <row r="42" ht="12.75">
      <c r="A42" s="745"/>
    </row>
    <row r="43" spans="1:2" ht="27.75">
      <c r="A43" s="888" t="s">
        <v>1556</v>
      </c>
      <c r="B43" s="888"/>
    </row>
    <row r="44" ht="15">
      <c r="A44" s="366"/>
    </row>
    <row r="45" ht="15">
      <c r="A45" s="366"/>
    </row>
    <row r="46" s="366" customFormat="1" ht="15">
      <c r="F46" s="9"/>
    </row>
    <row r="47" s="366" customFormat="1" ht="15">
      <c r="F47" s="9"/>
    </row>
    <row r="49" spans="1:2" ht="15">
      <c r="A49" s="366" t="s">
        <v>1369</v>
      </c>
      <c r="B49" s="366" t="s">
        <v>1383</v>
      </c>
    </row>
    <row r="50" spans="1:2" ht="15">
      <c r="A50" s="366" t="s">
        <v>1373</v>
      </c>
      <c r="B50" s="366" t="s">
        <v>28</v>
      </c>
    </row>
  </sheetData>
  <mergeCells count="4">
    <mergeCell ref="A6:B6"/>
    <mergeCell ref="A39:B39"/>
    <mergeCell ref="A41:B41"/>
    <mergeCell ref="A43:B43"/>
  </mergeCells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2"/>
  <sheetViews>
    <sheetView workbookViewId="0" topLeftCell="A1">
      <selection activeCell="G32" sqref="G32"/>
      <selection activeCell="A1" sqref="A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4" width="10.75390625" style="0" customWidth="1"/>
    <col min="5" max="5" width="10.75390625" style="5" customWidth="1"/>
    <col min="6" max="6" width="10.75390625" style="0" customWidth="1"/>
    <col min="7" max="7" width="6.25390625" style="217" customWidth="1"/>
    <col min="8" max="8" width="7.875" style="0" customWidth="1"/>
    <col min="9" max="9" width="16.875" style="0" customWidth="1"/>
  </cols>
  <sheetData>
    <row r="1" spans="1:7" ht="13.5" customHeight="1" thickTop="1">
      <c r="A1" s="772" t="s">
        <v>941</v>
      </c>
      <c r="B1" s="773"/>
      <c r="C1" s="778" t="s">
        <v>942</v>
      </c>
      <c r="D1" s="778"/>
      <c r="E1" s="778"/>
      <c r="F1" s="778"/>
      <c r="G1" s="779"/>
    </row>
    <row r="2" spans="1:40" s="10" customFormat="1" ht="54" customHeight="1">
      <c r="A2" s="774"/>
      <c r="B2" s="775"/>
      <c r="C2" s="175" t="s">
        <v>215</v>
      </c>
      <c r="D2" s="118" t="s">
        <v>1763</v>
      </c>
      <c r="E2" s="447" t="s">
        <v>1764</v>
      </c>
      <c r="F2" s="120" t="s">
        <v>216</v>
      </c>
      <c r="G2" s="780" t="s">
        <v>1765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22" customFormat="1" ht="12.75" customHeight="1" thickBot="1">
      <c r="A3" s="776"/>
      <c r="B3" s="777"/>
      <c r="C3" s="445" t="s">
        <v>894</v>
      </c>
      <c r="D3" s="442" t="s">
        <v>894</v>
      </c>
      <c r="E3" s="448" t="s">
        <v>894</v>
      </c>
      <c r="F3" s="441" t="s">
        <v>894</v>
      </c>
      <c r="G3" s="78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7" ht="11.25" customHeight="1" thickTop="1">
      <c r="A4" s="247">
        <v>100</v>
      </c>
      <c r="B4" s="155" t="s">
        <v>1563</v>
      </c>
      <c r="C4" s="124">
        <v>25710.6</v>
      </c>
      <c r="D4" s="128">
        <v>32974</v>
      </c>
      <c r="E4" s="124">
        <v>34448</v>
      </c>
      <c r="F4" s="124">
        <v>31655.3</v>
      </c>
      <c r="G4" s="225">
        <f>(F4/E4)*100</f>
        <v>91.89299814212725</v>
      </c>
    </row>
    <row r="5" spans="1:7" ht="11.25" customHeight="1">
      <c r="A5" s="247">
        <v>101</v>
      </c>
      <c r="B5" s="155" t="s">
        <v>1594</v>
      </c>
      <c r="C5" s="126">
        <v>2399.6</v>
      </c>
      <c r="D5" s="140">
        <v>2093</v>
      </c>
      <c r="E5" s="126">
        <v>2093</v>
      </c>
      <c r="F5" s="176">
        <v>2096.1</v>
      </c>
      <c r="G5" s="225">
        <f aca="true" t="shared" si="0" ref="G5:G42">(F5/E5)*100</f>
        <v>100.14811275680839</v>
      </c>
    </row>
    <row r="6" spans="1:7" ht="11.25" customHeight="1">
      <c r="A6" s="248">
        <v>102</v>
      </c>
      <c r="B6" s="144" t="s">
        <v>1595</v>
      </c>
      <c r="C6" s="126">
        <v>198590.3</v>
      </c>
      <c r="D6" s="140">
        <v>76091</v>
      </c>
      <c r="E6" s="126">
        <v>70345.1</v>
      </c>
      <c r="F6" s="176">
        <v>105252.1</v>
      </c>
      <c r="G6" s="225">
        <f t="shared" si="0"/>
        <v>149.6225039128525</v>
      </c>
    </row>
    <row r="7" spans="1:7" ht="11.25" customHeight="1">
      <c r="A7" s="248">
        <v>104</v>
      </c>
      <c r="B7" s="144" t="s">
        <v>943</v>
      </c>
      <c r="C7" s="126">
        <v>4984.4</v>
      </c>
      <c r="D7" s="140">
        <v>0</v>
      </c>
      <c r="E7" s="126">
        <v>0</v>
      </c>
      <c r="F7" s="176">
        <v>0</v>
      </c>
      <c r="G7" s="225" t="s">
        <v>1801</v>
      </c>
    </row>
    <row r="8" spans="1:7" ht="11.25" customHeight="1">
      <c r="A8" s="248">
        <v>104</v>
      </c>
      <c r="B8" s="144" t="s">
        <v>1259</v>
      </c>
      <c r="C8" s="126">
        <v>2711.3</v>
      </c>
      <c r="D8" s="140">
        <v>5893</v>
      </c>
      <c r="E8" s="126">
        <v>5993</v>
      </c>
      <c r="F8" s="176">
        <v>5931.1</v>
      </c>
      <c r="G8" s="225">
        <f t="shared" si="0"/>
        <v>98.9671283163691</v>
      </c>
    </row>
    <row r="9" spans="1:7" ht="11.25" customHeight="1">
      <c r="A9" s="248">
        <v>105</v>
      </c>
      <c r="B9" s="144" t="s">
        <v>1564</v>
      </c>
      <c r="C9" s="126">
        <v>20051.4</v>
      </c>
      <c r="D9" s="140">
        <v>16525</v>
      </c>
      <c r="E9" s="126">
        <v>59373</v>
      </c>
      <c r="F9" s="176">
        <v>86573.2</v>
      </c>
      <c r="G9" s="225">
        <f t="shared" si="0"/>
        <v>145.81240631263367</v>
      </c>
    </row>
    <row r="10" spans="1:7" ht="11.25" customHeight="1">
      <c r="A10" s="248">
        <v>106</v>
      </c>
      <c r="B10" s="144" t="s">
        <v>1565</v>
      </c>
      <c r="C10" s="126">
        <v>57755.4</v>
      </c>
      <c r="D10" s="140">
        <v>55840</v>
      </c>
      <c r="E10" s="126">
        <v>72987.8</v>
      </c>
      <c r="F10" s="176">
        <v>80031.1</v>
      </c>
      <c r="G10" s="225">
        <f t="shared" si="0"/>
        <v>109.64996889891188</v>
      </c>
    </row>
    <row r="11" spans="1:7" ht="11.25" customHeight="1">
      <c r="A11" s="248">
        <v>108</v>
      </c>
      <c r="B11" s="144" t="s">
        <v>1566</v>
      </c>
      <c r="C11" s="126">
        <v>33960.2</v>
      </c>
      <c r="D11" s="140">
        <v>32396</v>
      </c>
      <c r="E11" s="126">
        <v>55350.5</v>
      </c>
      <c r="F11" s="176">
        <v>50863.2</v>
      </c>
      <c r="G11" s="225">
        <f t="shared" si="0"/>
        <v>91.89293682983893</v>
      </c>
    </row>
    <row r="12" spans="1:7" ht="11.25" customHeight="1">
      <c r="A12" s="248">
        <v>110</v>
      </c>
      <c r="B12" s="144" t="s">
        <v>1600</v>
      </c>
      <c r="C12" s="126">
        <v>262.1</v>
      </c>
      <c r="D12" s="140">
        <v>434</v>
      </c>
      <c r="E12" s="126">
        <v>434</v>
      </c>
      <c r="F12" s="176">
        <v>310.3</v>
      </c>
      <c r="G12" s="225">
        <f t="shared" si="0"/>
        <v>71.49769585253456</v>
      </c>
    </row>
    <row r="13" spans="1:7" ht="11.25" customHeight="1">
      <c r="A13" s="248">
        <v>111</v>
      </c>
      <c r="B13" s="177" t="s">
        <v>1708</v>
      </c>
      <c r="C13" s="126">
        <v>7479.4</v>
      </c>
      <c r="D13" s="140">
        <v>5200</v>
      </c>
      <c r="E13" s="126">
        <v>6776.3</v>
      </c>
      <c r="F13" s="176">
        <v>3751</v>
      </c>
      <c r="G13" s="225">
        <f t="shared" si="0"/>
        <v>55.35469208860292</v>
      </c>
    </row>
    <row r="14" spans="1:7" ht="11.25" customHeight="1">
      <c r="A14" s="248">
        <v>112</v>
      </c>
      <c r="B14" s="144" t="s">
        <v>1567</v>
      </c>
      <c r="C14" s="126">
        <v>2794.9</v>
      </c>
      <c r="D14" s="140">
        <v>900</v>
      </c>
      <c r="E14" s="126">
        <v>2900</v>
      </c>
      <c r="F14" s="176">
        <v>2693.8</v>
      </c>
      <c r="G14" s="225">
        <f t="shared" si="0"/>
        <v>92.8896551724138</v>
      </c>
    </row>
    <row r="15" spans="1:7" ht="11.25" customHeight="1">
      <c r="A15" s="248">
        <v>113</v>
      </c>
      <c r="B15" s="144" t="s">
        <v>1568</v>
      </c>
      <c r="C15" s="126">
        <v>124.2</v>
      </c>
      <c r="D15" s="140">
        <v>265</v>
      </c>
      <c r="E15" s="126">
        <v>240</v>
      </c>
      <c r="F15" s="176">
        <v>96.5</v>
      </c>
      <c r="G15" s="225">
        <f t="shared" si="0"/>
        <v>40.208333333333336</v>
      </c>
    </row>
    <row r="16" spans="1:7" ht="11.25" customHeight="1">
      <c r="A16" s="248">
        <v>114</v>
      </c>
      <c r="B16" s="144" t="s">
        <v>1569</v>
      </c>
      <c r="C16" s="126">
        <v>69016.2</v>
      </c>
      <c r="D16" s="140">
        <v>15150</v>
      </c>
      <c r="E16" s="126">
        <v>20150</v>
      </c>
      <c r="F16" s="176">
        <v>13340.3</v>
      </c>
      <c r="G16" s="225">
        <f t="shared" si="0"/>
        <v>66.20496277915633</v>
      </c>
    </row>
    <row r="17" spans="1:7" ht="11.25" customHeight="1">
      <c r="A17" s="248">
        <v>115</v>
      </c>
      <c r="B17" s="144" t="s">
        <v>1570</v>
      </c>
      <c r="C17" s="126">
        <v>118055.6</v>
      </c>
      <c r="D17" s="140">
        <v>126400</v>
      </c>
      <c r="E17" s="126">
        <v>183147.7</v>
      </c>
      <c r="F17" s="176">
        <v>162660.2</v>
      </c>
      <c r="G17" s="225">
        <f t="shared" si="0"/>
        <v>88.81367333578308</v>
      </c>
    </row>
    <row r="18" spans="1:7" ht="11.25" customHeight="1">
      <c r="A18" s="248">
        <v>116</v>
      </c>
      <c r="B18" s="155" t="s">
        <v>903</v>
      </c>
      <c r="C18" s="126">
        <v>16875.3</v>
      </c>
      <c r="D18" s="140">
        <v>18286</v>
      </c>
      <c r="E18" s="126">
        <v>18629.1</v>
      </c>
      <c r="F18" s="176">
        <v>17504.6</v>
      </c>
      <c r="G18" s="225">
        <f t="shared" si="0"/>
        <v>93.9637448937415</v>
      </c>
    </row>
    <row r="19" spans="1:7" ht="11.25" customHeight="1">
      <c r="A19" s="248">
        <v>119</v>
      </c>
      <c r="B19" s="144" t="s">
        <v>1571</v>
      </c>
      <c r="C19" s="126">
        <v>3419.6</v>
      </c>
      <c r="D19" s="140">
        <v>4410</v>
      </c>
      <c r="E19" s="126">
        <v>3445.3</v>
      </c>
      <c r="F19" s="176">
        <v>3119.2</v>
      </c>
      <c r="G19" s="225">
        <f t="shared" si="0"/>
        <v>90.53493164601049</v>
      </c>
    </row>
    <row r="20" spans="1:7" ht="11.25" customHeight="1">
      <c r="A20" s="248">
        <v>120</v>
      </c>
      <c r="B20" s="144" t="s">
        <v>1572</v>
      </c>
      <c r="C20" s="126">
        <v>96794</v>
      </c>
      <c r="D20" s="140">
        <v>100248</v>
      </c>
      <c r="E20" s="126">
        <v>114577.5</v>
      </c>
      <c r="F20" s="176">
        <v>113142.1</v>
      </c>
      <c r="G20" s="225">
        <f t="shared" si="0"/>
        <v>98.7472234950143</v>
      </c>
    </row>
    <row r="21" spans="1:7" ht="11.25" customHeight="1">
      <c r="A21" s="248">
        <v>122</v>
      </c>
      <c r="B21" s="155" t="s">
        <v>904</v>
      </c>
      <c r="C21" s="126">
        <v>0</v>
      </c>
      <c r="D21" s="140">
        <v>0</v>
      </c>
      <c r="E21" s="126">
        <v>4890.3</v>
      </c>
      <c r="F21" s="176">
        <v>1855</v>
      </c>
      <c r="G21" s="225">
        <f t="shared" si="0"/>
        <v>37.93223319632742</v>
      </c>
    </row>
    <row r="22" spans="1:7" ht="11.25" customHeight="1">
      <c r="A22" s="248">
        <v>191</v>
      </c>
      <c r="B22" s="144" t="s">
        <v>1559</v>
      </c>
      <c r="C22" s="126">
        <v>9447.8</v>
      </c>
      <c r="D22" s="140">
        <v>9699</v>
      </c>
      <c r="E22" s="126">
        <v>14699</v>
      </c>
      <c r="F22" s="176">
        <v>20926.9</v>
      </c>
      <c r="G22" s="225">
        <f t="shared" si="0"/>
        <v>142.3695489489081</v>
      </c>
    </row>
    <row r="23" spans="1:7" ht="11.25" customHeight="1">
      <c r="A23" s="248">
        <v>192</v>
      </c>
      <c r="B23" s="144" t="s">
        <v>1573</v>
      </c>
      <c r="C23" s="126">
        <v>3186.8</v>
      </c>
      <c r="D23" s="125">
        <v>3860</v>
      </c>
      <c r="E23" s="126">
        <v>3860</v>
      </c>
      <c r="F23" s="176">
        <v>4919.4</v>
      </c>
      <c r="G23" s="225">
        <f t="shared" si="0"/>
        <v>127.44559585492227</v>
      </c>
    </row>
    <row r="24" spans="1:7" ht="11.25" customHeight="1">
      <c r="A24" s="247">
        <v>193</v>
      </c>
      <c r="B24" s="155" t="s">
        <v>1560</v>
      </c>
      <c r="C24" s="126">
        <v>8668.6</v>
      </c>
      <c r="D24" s="140">
        <v>9239</v>
      </c>
      <c r="E24" s="126">
        <v>19653.5</v>
      </c>
      <c r="F24" s="176">
        <v>30732.9</v>
      </c>
      <c r="G24" s="225">
        <f t="shared" si="0"/>
        <v>156.3736739003231</v>
      </c>
    </row>
    <row r="25" spans="1:7" ht="11.25" customHeight="1">
      <c r="A25" s="248">
        <v>194</v>
      </c>
      <c r="B25" s="144" t="s">
        <v>1574</v>
      </c>
      <c r="C25" s="126">
        <v>607.6</v>
      </c>
      <c r="D25" s="140">
        <v>450</v>
      </c>
      <c r="E25" s="126">
        <v>452</v>
      </c>
      <c r="F25" s="178">
        <v>448</v>
      </c>
      <c r="G25" s="225">
        <f t="shared" si="0"/>
        <v>99.11504424778761</v>
      </c>
    </row>
    <row r="26" spans="1:7" ht="11.25" customHeight="1" thickBot="1">
      <c r="A26" s="249">
        <v>195</v>
      </c>
      <c r="B26" s="165" t="s">
        <v>1596</v>
      </c>
      <c r="C26" s="244">
        <v>3190</v>
      </c>
      <c r="D26" s="180">
        <v>2889</v>
      </c>
      <c r="E26" s="244">
        <v>3148</v>
      </c>
      <c r="F26" s="181">
        <v>2899.9</v>
      </c>
      <c r="G26" s="230">
        <f t="shared" si="0"/>
        <v>92.11880559085134</v>
      </c>
    </row>
    <row r="27" spans="1:40" s="186" customFormat="1" ht="14.25" customHeight="1" thickBot="1">
      <c r="A27" s="770" t="s">
        <v>1260</v>
      </c>
      <c r="B27" s="771"/>
      <c r="C27" s="242">
        <f>SUM(C4:C26)</f>
        <v>686085.3000000002</v>
      </c>
      <c r="D27" s="243">
        <f>SUM(D4:D26)</f>
        <v>519242</v>
      </c>
      <c r="E27" s="185">
        <f>SUM(E4:E26)</f>
        <v>697593.1000000001</v>
      </c>
      <c r="F27" s="183">
        <f>SUM(F4:F26)</f>
        <v>740802.2</v>
      </c>
      <c r="G27" s="454">
        <f t="shared" si="0"/>
        <v>106.19402628839075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86" customFormat="1" ht="11.25" customHeight="1">
      <c r="A28" s="250" t="s">
        <v>945</v>
      </c>
      <c r="B28" s="187" t="s">
        <v>946</v>
      </c>
      <c r="C28" s="176">
        <v>67758.9</v>
      </c>
      <c r="D28" s="134">
        <v>14337</v>
      </c>
      <c r="E28" s="192">
        <v>78556</v>
      </c>
      <c r="F28" s="176">
        <v>78556.1</v>
      </c>
      <c r="G28" s="225">
        <f t="shared" si="0"/>
        <v>100.00012729772392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86" customFormat="1" ht="11.25" customHeight="1">
      <c r="A29" s="251" t="s">
        <v>947</v>
      </c>
      <c r="B29" s="188" t="s">
        <v>948</v>
      </c>
      <c r="C29" s="176">
        <v>285888.8</v>
      </c>
      <c r="D29" s="127">
        <v>52282</v>
      </c>
      <c r="E29" s="124">
        <v>298052.4</v>
      </c>
      <c r="F29" s="176">
        <v>297340.6</v>
      </c>
      <c r="G29" s="225">
        <f t="shared" si="0"/>
        <v>99.76118293293392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86" customFormat="1" ht="11.25" customHeight="1" thickBot="1">
      <c r="A30" s="252" t="s">
        <v>949</v>
      </c>
      <c r="B30" s="188" t="s">
        <v>950</v>
      </c>
      <c r="C30" s="189">
        <v>7456</v>
      </c>
      <c r="D30" s="196">
        <v>2030</v>
      </c>
      <c r="E30" s="244">
        <v>7529.6</v>
      </c>
      <c r="F30" s="189">
        <v>7529.6</v>
      </c>
      <c r="G30" s="230">
        <f t="shared" si="0"/>
        <v>100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86" customFormat="1" ht="14.25" customHeight="1" thickBot="1">
      <c r="A31" s="770" t="s">
        <v>951</v>
      </c>
      <c r="B31" s="771"/>
      <c r="C31" s="191">
        <f>SUM(C28:C30)</f>
        <v>361103.69999999995</v>
      </c>
      <c r="D31" s="184">
        <f>SUM(D28:D30)</f>
        <v>68649</v>
      </c>
      <c r="E31" s="185">
        <f>SUM(E28:E30)</f>
        <v>384138</v>
      </c>
      <c r="F31" s="191">
        <f>SUM(F28:F30)</f>
        <v>383426.29999999993</v>
      </c>
      <c r="G31" s="455">
        <f t="shared" si="0"/>
        <v>99.81472804044378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7" ht="11.25" customHeight="1">
      <c r="A32" s="247">
        <v>261</v>
      </c>
      <c r="B32" s="155" t="s">
        <v>1957</v>
      </c>
      <c r="C32" s="192">
        <v>11357</v>
      </c>
      <c r="D32" s="127">
        <v>10977</v>
      </c>
      <c r="E32" s="124">
        <v>12943.5</v>
      </c>
      <c r="F32" s="124">
        <v>12943.5</v>
      </c>
      <c r="G32" s="225">
        <f t="shared" si="0"/>
        <v>100</v>
      </c>
    </row>
    <row r="33" spans="1:7" ht="11.25" customHeight="1">
      <c r="A33" s="248">
        <v>264</v>
      </c>
      <c r="B33" s="144" t="s">
        <v>1958</v>
      </c>
      <c r="C33" s="124">
        <v>17249</v>
      </c>
      <c r="D33" s="127">
        <v>18143</v>
      </c>
      <c r="E33" s="124">
        <v>21670</v>
      </c>
      <c r="F33" s="124">
        <v>21670</v>
      </c>
      <c r="G33" s="225">
        <f t="shared" si="0"/>
        <v>100</v>
      </c>
    </row>
    <row r="34" spans="1:7" ht="11.25" customHeight="1" thickBot="1">
      <c r="A34" s="253">
        <v>265</v>
      </c>
      <c r="B34" s="156" t="s">
        <v>1959</v>
      </c>
      <c r="C34" s="245">
        <v>5724</v>
      </c>
      <c r="D34" s="131">
        <v>6243</v>
      </c>
      <c r="E34" s="179">
        <v>7149</v>
      </c>
      <c r="F34" s="179">
        <v>7149</v>
      </c>
      <c r="G34" s="230">
        <f t="shared" si="0"/>
        <v>100</v>
      </c>
    </row>
    <row r="35" spans="1:40" s="186" customFormat="1" ht="15" customHeight="1" thickBot="1">
      <c r="A35" s="770" t="s">
        <v>952</v>
      </c>
      <c r="B35" s="771"/>
      <c r="C35" s="191">
        <f>SUM(C32:C34)</f>
        <v>34330</v>
      </c>
      <c r="D35" s="246">
        <f>SUM(D32:D34)</f>
        <v>35363</v>
      </c>
      <c r="E35" s="185">
        <f>SUM(E32:E34)</f>
        <v>41762.5</v>
      </c>
      <c r="F35" s="183">
        <f>SUM(F32:F34)</f>
        <v>41762.5</v>
      </c>
      <c r="G35" s="454">
        <f t="shared" si="0"/>
        <v>100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7" ht="11.25" customHeight="1">
      <c r="A36" s="247">
        <v>271</v>
      </c>
      <c r="B36" s="155" t="s">
        <v>1591</v>
      </c>
      <c r="C36" s="124">
        <v>55457</v>
      </c>
      <c r="D36" s="127">
        <v>53957</v>
      </c>
      <c r="E36" s="124">
        <v>61935</v>
      </c>
      <c r="F36" s="124">
        <v>61935</v>
      </c>
      <c r="G36" s="225">
        <f t="shared" si="0"/>
        <v>100</v>
      </c>
    </row>
    <row r="37" spans="1:7" ht="11.25" customHeight="1">
      <c r="A37" s="248">
        <v>272</v>
      </c>
      <c r="B37" s="144" t="s">
        <v>1592</v>
      </c>
      <c r="C37" s="124">
        <v>4715</v>
      </c>
      <c r="D37" s="127">
        <v>4639</v>
      </c>
      <c r="E37" s="124">
        <v>5559.3</v>
      </c>
      <c r="F37" s="124">
        <v>5559.3</v>
      </c>
      <c r="G37" s="225">
        <f t="shared" si="0"/>
        <v>100</v>
      </c>
    </row>
    <row r="38" spans="1:7" ht="11.25" customHeight="1" thickBot="1">
      <c r="A38" s="248">
        <v>273</v>
      </c>
      <c r="B38" s="144" t="s">
        <v>1593</v>
      </c>
      <c r="C38" s="124">
        <v>677</v>
      </c>
      <c r="D38" s="196">
        <v>344</v>
      </c>
      <c r="E38" s="244">
        <v>675</v>
      </c>
      <c r="F38" s="244">
        <v>675</v>
      </c>
      <c r="G38" s="230">
        <f t="shared" si="0"/>
        <v>100</v>
      </c>
    </row>
    <row r="39" spans="1:40" s="4" customFormat="1" ht="14.25" customHeight="1" thickBot="1">
      <c r="A39" s="770" t="s">
        <v>953</v>
      </c>
      <c r="B39" s="771"/>
      <c r="C39" s="191">
        <f>SUM(C36:C38)</f>
        <v>60849</v>
      </c>
      <c r="D39" s="198">
        <f>SUM(D36:D38)</f>
        <v>58940</v>
      </c>
      <c r="E39" s="185">
        <f>SUM(E36:E38)</f>
        <v>68169.3</v>
      </c>
      <c r="F39" s="183">
        <f>SUM(F36:F38)</f>
        <v>68169.3</v>
      </c>
      <c r="G39" s="455">
        <f t="shared" si="0"/>
        <v>100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4" customFormat="1" ht="11.25" customHeight="1">
      <c r="A40" s="254">
        <v>275</v>
      </c>
      <c r="B40" s="144" t="s">
        <v>954</v>
      </c>
      <c r="C40" s="192">
        <v>918.6</v>
      </c>
      <c r="D40" s="193">
        <v>0</v>
      </c>
      <c r="E40" s="194">
        <v>0</v>
      </c>
      <c r="F40" s="194">
        <v>0</v>
      </c>
      <c r="G40" s="225" t="s">
        <v>1801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4" customFormat="1" ht="11.25" customHeight="1" thickBot="1">
      <c r="A41" s="255">
        <v>276</v>
      </c>
      <c r="B41" s="195" t="s">
        <v>1597</v>
      </c>
      <c r="C41" s="179">
        <v>48094.9</v>
      </c>
      <c r="D41" s="197">
        <v>47000</v>
      </c>
      <c r="E41" s="449">
        <v>51642.1</v>
      </c>
      <c r="F41" s="449">
        <v>51642.1</v>
      </c>
      <c r="G41" s="230">
        <f t="shared" si="0"/>
        <v>100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4" customFormat="1" ht="14.25" customHeight="1" thickBot="1">
      <c r="A42" s="770" t="s">
        <v>1261</v>
      </c>
      <c r="B42" s="771"/>
      <c r="C42" s="191">
        <f>SUM(C40:C41)</f>
        <v>49013.5</v>
      </c>
      <c r="D42" s="198">
        <f>SUM(D40:D41)</f>
        <v>47000</v>
      </c>
      <c r="E42" s="191">
        <f>SUM(E40:E41)</f>
        <v>51642.1</v>
      </c>
      <c r="F42" s="191">
        <f>SUM(F40:F41)</f>
        <v>51642.1</v>
      </c>
      <c r="G42" s="456">
        <f t="shared" si="0"/>
        <v>100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7" ht="11.25" customHeight="1">
      <c r="A43" s="254">
        <v>403</v>
      </c>
      <c r="B43" s="145" t="s">
        <v>836</v>
      </c>
      <c r="C43" s="713">
        <v>153351</v>
      </c>
      <c r="D43" s="134">
        <v>160871</v>
      </c>
      <c r="E43" s="192">
        <v>160871</v>
      </c>
      <c r="F43" s="192">
        <v>160871</v>
      </c>
      <c r="G43" s="503">
        <f aca="true" t="shared" si="1" ref="G43:G73">(F43/E43)*100</f>
        <v>100</v>
      </c>
    </row>
    <row r="44" spans="1:7" ht="11.25" customHeight="1" thickBot="1">
      <c r="A44" s="722">
        <v>410</v>
      </c>
      <c r="B44" s="129" t="s">
        <v>837</v>
      </c>
      <c r="C44" s="189">
        <v>500</v>
      </c>
      <c r="D44" s="190">
        <v>0</v>
      </c>
      <c r="E44" s="711">
        <v>500</v>
      </c>
      <c r="F44" s="711">
        <v>500</v>
      </c>
      <c r="G44" s="225">
        <f t="shared" si="1"/>
        <v>100</v>
      </c>
    </row>
    <row r="45" spans="1:40" s="4" customFormat="1" ht="15" customHeight="1" thickBot="1">
      <c r="A45" s="764" t="s">
        <v>1262</v>
      </c>
      <c r="B45" s="765"/>
      <c r="C45" s="723">
        <f>SUM(C43:C44)</f>
        <v>153851</v>
      </c>
      <c r="D45" s="724">
        <f>SUM(D43:D44)</f>
        <v>160871</v>
      </c>
      <c r="E45" s="723">
        <f>SUM(E43:E44)</f>
        <v>161371</v>
      </c>
      <c r="F45" s="260">
        <f>SUM(F43:F44)</f>
        <v>161371</v>
      </c>
      <c r="G45" s="457">
        <f t="shared" si="1"/>
        <v>100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201" customFormat="1" ht="21" customHeight="1" thickBot="1" thickTop="1">
      <c r="A46" s="768" t="s">
        <v>1263</v>
      </c>
      <c r="B46" s="769"/>
      <c r="C46" s="259">
        <f>SUM(C27+C31+C35+C39+C42+C45)</f>
        <v>1345232.5</v>
      </c>
      <c r="D46" s="157">
        <f>SUM(D27+D31+D35+D39+D42+D45)</f>
        <v>890065</v>
      </c>
      <c r="E46" s="259">
        <f>SUM(E27+E31+E35+E39+E42+E45)</f>
        <v>1404676.0000000002</v>
      </c>
      <c r="F46" s="259">
        <f>SUM(F27+F31+F35+F39+F42+F45)</f>
        <v>1447173.4000000001</v>
      </c>
      <c r="G46" s="458">
        <f t="shared" si="1"/>
        <v>103.02542365641614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719" customFormat="1" ht="11.25" customHeight="1">
      <c r="A47" s="720">
        <v>100</v>
      </c>
      <c r="B47" s="721" t="s">
        <v>1563</v>
      </c>
      <c r="C47" s="715">
        <v>220</v>
      </c>
      <c r="D47" s="716">
        <v>0</v>
      </c>
      <c r="E47" s="717">
        <v>0</v>
      </c>
      <c r="F47" s="715">
        <v>0</v>
      </c>
      <c r="G47" s="718" t="s">
        <v>1801</v>
      </c>
      <c r="H47"/>
      <c r="I47"/>
      <c r="J47"/>
      <c r="K47"/>
      <c r="L47"/>
      <c r="M47"/>
      <c r="N47" s="714"/>
      <c r="O47" s="714"/>
      <c r="P47" s="714"/>
      <c r="Q47" s="714"/>
      <c r="R47" s="714"/>
      <c r="S47" s="714"/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/>
      <c r="AJ47" s="714"/>
      <c r="AK47" s="714"/>
      <c r="AL47" s="714"/>
      <c r="AM47" s="714"/>
      <c r="AN47" s="714"/>
    </row>
    <row r="48" spans="1:40" s="205" customFormat="1" ht="11.25" customHeight="1">
      <c r="A48" s="256">
        <v>102</v>
      </c>
      <c r="B48" s="202" t="s">
        <v>1595</v>
      </c>
      <c r="C48" s="203">
        <v>41574.2</v>
      </c>
      <c r="D48" s="204">
        <v>40142</v>
      </c>
      <c r="E48" s="450">
        <v>44949.2</v>
      </c>
      <c r="F48" s="203">
        <v>29498.5</v>
      </c>
      <c r="G48" s="225">
        <f t="shared" si="1"/>
        <v>65.6263070310484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7" ht="11.25" customHeight="1">
      <c r="A49" s="247">
        <v>105</v>
      </c>
      <c r="B49" s="155" t="s">
        <v>1564</v>
      </c>
      <c r="C49" s="176">
        <v>1125</v>
      </c>
      <c r="D49" s="127">
        <v>0</v>
      </c>
      <c r="E49" s="124">
        <v>1650</v>
      </c>
      <c r="F49" s="176">
        <v>1627.9</v>
      </c>
      <c r="G49" s="225">
        <f t="shared" si="1"/>
        <v>98.66060606060607</v>
      </c>
    </row>
    <row r="50" spans="1:7" ht="11.25" customHeight="1">
      <c r="A50" s="247">
        <v>106</v>
      </c>
      <c r="B50" s="155" t="s">
        <v>1565</v>
      </c>
      <c r="C50" s="176">
        <v>0</v>
      </c>
      <c r="D50" s="127">
        <v>0</v>
      </c>
      <c r="E50" s="124">
        <v>1000</v>
      </c>
      <c r="F50" s="176">
        <v>1000</v>
      </c>
      <c r="G50" s="225">
        <f t="shared" si="1"/>
        <v>100</v>
      </c>
    </row>
    <row r="51" spans="1:7" ht="11.25" customHeight="1">
      <c r="A51" s="247">
        <v>108</v>
      </c>
      <c r="B51" s="155" t="s">
        <v>1566</v>
      </c>
      <c r="C51" s="176">
        <v>926.8</v>
      </c>
      <c r="D51" s="127">
        <v>0</v>
      </c>
      <c r="E51" s="124">
        <v>2348</v>
      </c>
      <c r="F51" s="176">
        <v>2317.4</v>
      </c>
      <c r="G51" s="225">
        <f t="shared" si="1"/>
        <v>98.69676320272572</v>
      </c>
    </row>
    <row r="52" spans="1:7" ht="11.25" customHeight="1">
      <c r="A52" s="247">
        <v>111</v>
      </c>
      <c r="B52" s="177" t="s">
        <v>1708</v>
      </c>
      <c r="C52" s="176">
        <v>1686.6</v>
      </c>
      <c r="D52" s="127">
        <v>4000</v>
      </c>
      <c r="E52" s="124">
        <v>3960</v>
      </c>
      <c r="F52" s="176">
        <v>1618</v>
      </c>
      <c r="G52" s="225">
        <f t="shared" si="1"/>
        <v>40.85858585858586</v>
      </c>
    </row>
    <row r="53" spans="1:7" ht="11.25" customHeight="1">
      <c r="A53" s="247">
        <v>112</v>
      </c>
      <c r="B53" s="155" t="s">
        <v>1567</v>
      </c>
      <c r="C53" s="206">
        <v>500252.6</v>
      </c>
      <c r="D53" s="136">
        <v>276080</v>
      </c>
      <c r="E53" s="147">
        <v>528463.5</v>
      </c>
      <c r="F53" s="206">
        <v>390940.3</v>
      </c>
      <c r="G53" s="225">
        <f t="shared" si="1"/>
        <v>73.97678363784821</v>
      </c>
    </row>
    <row r="54" spans="1:7" ht="11.25" customHeight="1">
      <c r="A54" s="247">
        <v>114</v>
      </c>
      <c r="B54" s="155" t="s">
        <v>1569</v>
      </c>
      <c r="C54" s="176">
        <v>85850.6</v>
      </c>
      <c r="D54" s="127">
        <v>66000</v>
      </c>
      <c r="E54" s="124">
        <v>135300</v>
      </c>
      <c r="F54" s="176">
        <v>54442.7</v>
      </c>
      <c r="G54" s="225">
        <f t="shared" si="1"/>
        <v>40.23850702143385</v>
      </c>
    </row>
    <row r="55" spans="1:7" ht="11.25" customHeight="1">
      <c r="A55" s="247">
        <v>115</v>
      </c>
      <c r="B55" s="155" t="s">
        <v>1570</v>
      </c>
      <c r="C55" s="176">
        <v>911.8</v>
      </c>
      <c r="D55" s="127">
        <v>11870</v>
      </c>
      <c r="E55" s="124">
        <v>14559</v>
      </c>
      <c r="F55" s="176">
        <v>3125.2</v>
      </c>
      <c r="G55" s="225">
        <f t="shared" si="1"/>
        <v>21.465760010989765</v>
      </c>
    </row>
    <row r="56" spans="1:7" ht="11.25" customHeight="1">
      <c r="A56" s="247">
        <v>116</v>
      </c>
      <c r="B56" s="155" t="s">
        <v>903</v>
      </c>
      <c r="C56" s="176">
        <v>11833.7</v>
      </c>
      <c r="D56" s="127">
        <v>10300</v>
      </c>
      <c r="E56" s="124">
        <v>15960.2</v>
      </c>
      <c r="F56" s="176">
        <v>10053.7</v>
      </c>
      <c r="G56" s="225">
        <f t="shared" si="1"/>
        <v>62.9923183920001</v>
      </c>
    </row>
    <row r="57" spans="1:7" ht="11.25" customHeight="1">
      <c r="A57" s="248">
        <v>191</v>
      </c>
      <c r="B57" s="144" t="s">
        <v>1559</v>
      </c>
      <c r="C57" s="206">
        <v>539.7</v>
      </c>
      <c r="D57" s="136">
        <v>0</v>
      </c>
      <c r="E57" s="147">
        <v>0</v>
      </c>
      <c r="F57" s="206">
        <v>0</v>
      </c>
      <c r="G57" s="225" t="s">
        <v>1801</v>
      </c>
    </row>
    <row r="58" spans="1:7" ht="11.25" customHeight="1">
      <c r="A58" s="248">
        <v>192</v>
      </c>
      <c r="B58" s="144" t="s">
        <v>1573</v>
      </c>
      <c r="C58" s="206">
        <v>51.5</v>
      </c>
      <c r="D58" s="136">
        <v>0</v>
      </c>
      <c r="E58" s="147">
        <v>0</v>
      </c>
      <c r="F58" s="206">
        <v>0</v>
      </c>
      <c r="G58" s="712" t="s">
        <v>1801</v>
      </c>
    </row>
    <row r="59" spans="1:7" ht="11.25" customHeight="1" thickBot="1">
      <c r="A59" s="248">
        <v>193</v>
      </c>
      <c r="B59" s="144" t="s">
        <v>1560</v>
      </c>
      <c r="C59" s="206">
        <v>0</v>
      </c>
      <c r="D59" s="136">
        <v>0</v>
      </c>
      <c r="E59" s="147">
        <v>2750</v>
      </c>
      <c r="F59" s="206">
        <v>2308.7</v>
      </c>
      <c r="G59" s="230">
        <f t="shared" si="1"/>
        <v>83.95272727272727</v>
      </c>
    </row>
    <row r="60" spans="1:40" s="4" customFormat="1" ht="15" customHeight="1" thickBot="1">
      <c r="A60" s="764" t="s">
        <v>1260</v>
      </c>
      <c r="B60" s="765"/>
      <c r="C60" s="723">
        <f>SUM(C47:C59)</f>
        <v>644972.4999999999</v>
      </c>
      <c r="D60" s="261">
        <f>SUM(D47:D59)</f>
        <v>408392</v>
      </c>
      <c r="E60" s="723">
        <f>SUM(E47:E59)</f>
        <v>750939.8999999999</v>
      </c>
      <c r="F60" s="260">
        <f>SUM(F47:F59)</f>
        <v>496932.4</v>
      </c>
      <c r="G60" s="457">
        <f t="shared" si="1"/>
        <v>66.17472317025637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186" customFormat="1" ht="11.25" customHeight="1" thickTop="1">
      <c r="A61" s="486" t="s">
        <v>945</v>
      </c>
      <c r="B61" s="207" t="s">
        <v>946</v>
      </c>
      <c r="C61" s="208">
        <v>370</v>
      </c>
      <c r="D61" s="202">
        <v>0</v>
      </c>
      <c r="E61" s="450">
        <v>2257.6</v>
      </c>
      <c r="F61" s="208">
        <v>2257.6</v>
      </c>
      <c r="G61" s="225">
        <f t="shared" si="1"/>
        <v>100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186" customFormat="1" ht="11.25" customHeight="1">
      <c r="A62" s="251" t="s">
        <v>947</v>
      </c>
      <c r="B62" s="188" t="s">
        <v>948</v>
      </c>
      <c r="C62" s="209">
        <v>1150</v>
      </c>
      <c r="D62" s="210">
        <v>0</v>
      </c>
      <c r="E62" s="451">
        <v>6099.6</v>
      </c>
      <c r="F62" s="209">
        <v>6099.6</v>
      </c>
      <c r="G62" s="225">
        <f t="shared" si="1"/>
        <v>100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186" customFormat="1" ht="11.25" customHeight="1">
      <c r="A63" s="252" t="s">
        <v>949</v>
      </c>
      <c r="B63" s="188" t="s">
        <v>950</v>
      </c>
      <c r="C63" s="477">
        <v>1100</v>
      </c>
      <c r="D63" s="210">
        <v>0</v>
      </c>
      <c r="E63" s="451">
        <v>250</v>
      </c>
      <c r="F63" s="477">
        <v>250</v>
      </c>
      <c r="G63" s="225">
        <f t="shared" si="1"/>
        <v>100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186" customFormat="1" ht="11.25" customHeight="1">
      <c r="A64" s="247">
        <v>261</v>
      </c>
      <c r="B64" s="155" t="s">
        <v>1957</v>
      </c>
      <c r="C64" s="477">
        <v>0</v>
      </c>
      <c r="D64" s="210">
        <v>0</v>
      </c>
      <c r="E64" s="451">
        <v>155</v>
      </c>
      <c r="F64" s="477">
        <v>155</v>
      </c>
      <c r="G64" s="225">
        <f t="shared" si="1"/>
        <v>100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186" customFormat="1" ht="11.25" customHeight="1">
      <c r="A65" s="253">
        <v>265</v>
      </c>
      <c r="B65" s="156" t="s">
        <v>1959</v>
      </c>
      <c r="C65" s="477">
        <v>0</v>
      </c>
      <c r="D65" s="210">
        <v>0</v>
      </c>
      <c r="E65" s="451">
        <v>360</v>
      </c>
      <c r="F65" s="477">
        <v>360</v>
      </c>
      <c r="G65" s="225">
        <f t="shared" si="1"/>
        <v>100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186" customFormat="1" ht="11.25" customHeight="1">
      <c r="A66" s="475">
        <v>272</v>
      </c>
      <c r="B66" s="476" t="s">
        <v>1592</v>
      </c>
      <c r="C66" s="477">
        <v>70</v>
      </c>
      <c r="D66" s="210">
        <v>0</v>
      </c>
      <c r="E66" s="451">
        <v>700</v>
      </c>
      <c r="F66" s="478">
        <v>700</v>
      </c>
      <c r="G66" s="225">
        <f t="shared" si="1"/>
        <v>100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186" customFormat="1" ht="11.25" customHeight="1" thickBot="1">
      <c r="A67" s="249">
        <v>276</v>
      </c>
      <c r="B67" s="211" t="s">
        <v>1597</v>
      </c>
      <c r="C67" s="212">
        <v>3200</v>
      </c>
      <c r="D67" s="213">
        <v>950</v>
      </c>
      <c r="E67" s="452">
        <v>950</v>
      </c>
      <c r="F67" s="212">
        <v>950</v>
      </c>
      <c r="G67" s="230">
        <f t="shared" si="1"/>
        <v>100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4" customFormat="1" ht="15" customHeight="1" thickBot="1">
      <c r="A68" s="770" t="s">
        <v>1264</v>
      </c>
      <c r="B68" s="771"/>
      <c r="C68" s="199">
        <f>SUM(C61:C67)</f>
        <v>5890</v>
      </c>
      <c r="D68" s="182">
        <f>SUM(D61:D67)</f>
        <v>950</v>
      </c>
      <c r="E68" s="200">
        <f>SUM(E61:E67)</f>
        <v>10772.2</v>
      </c>
      <c r="F68" s="199">
        <f>SUM(F61:F67)</f>
        <v>10772.2</v>
      </c>
      <c r="G68" s="455">
        <f t="shared" si="1"/>
        <v>100</v>
      </c>
      <c r="H68"/>
      <c r="I68" s="110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9" ht="11.25" customHeight="1">
      <c r="A69" s="247">
        <v>403</v>
      </c>
      <c r="B69" s="155" t="s">
        <v>836</v>
      </c>
      <c r="C69" s="176">
        <v>11000</v>
      </c>
      <c r="D69" s="128">
        <v>25000</v>
      </c>
      <c r="E69" s="124">
        <v>15800</v>
      </c>
      <c r="F69" s="176">
        <v>15800</v>
      </c>
      <c r="G69" s="225">
        <f t="shared" si="1"/>
        <v>100</v>
      </c>
      <c r="I69" s="110"/>
    </row>
    <row r="70" spans="1:9" ht="11.25" customHeight="1" thickBot="1">
      <c r="A70" s="255">
        <v>410</v>
      </c>
      <c r="B70" s="195" t="s">
        <v>837</v>
      </c>
      <c r="C70" s="189">
        <v>9160.6</v>
      </c>
      <c r="D70" s="141">
        <v>18000</v>
      </c>
      <c r="E70" s="245">
        <v>28509</v>
      </c>
      <c r="F70" s="189">
        <v>8978.8</v>
      </c>
      <c r="G70" s="230">
        <f t="shared" si="1"/>
        <v>31.49461573538181</v>
      </c>
      <c r="I70" s="110"/>
    </row>
    <row r="71" spans="1:40" s="4" customFormat="1" ht="17.25" customHeight="1" thickBot="1">
      <c r="A71" s="764" t="s">
        <v>1262</v>
      </c>
      <c r="B71" s="765"/>
      <c r="C71" s="260">
        <f>SUM(C69:C70)</f>
        <v>20160.6</v>
      </c>
      <c r="D71" s="264">
        <f>SUM(D69:D70)</f>
        <v>43000</v>
      </c>
      <c r="E71" s="262">
        <f>SUM(E69:E70)</f>
        <v>44309</v>
      </c>
      <c r="F71" s="260">
        <f>SUM(F69:F70)</f>
        <v>24778.8</v>
      </c>
      <c r="G71" s="457">
        <f t="shared" si="1"/>
        <v>55.92272450292266</v>
      </c>
      <c r="H71"/>
      <c r="I71" s="110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216" customFormat="1" ht="21" customHeight="1" thickBot="1" thickTop="1">
      <c r="A72" s="766" t="s">
        <v>1265</v>
      </c>
      <c r="B72" s="767"/>
      <c r="C72" s="215">
        <f>SUM(C60+C68+C71)</f>
        <v>671023.0999999999</v>
      </c>
      <c r="D72" s="263">
        <f>SUM(D60+D68+D71)</f>
        <v>452342</v>
      </c>
      <c r="E72" s="215">
        <f>SUM(E60+E68+E71)</f>
        <v>806021.0999999999</v>
      </c>
      <c r="F72" s="214">
        <f>SUM(F60+F68+F71)</f>
        <v>532483.4</v>
      </c>
      <c r="G72" s="459">
        <f t="shared" si="1"/>
        <v>66.06320851898295</v>
      </c>
      <c r="H72"/>
      <c r="I72" s="110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201" customFormat="1" ht="31.5" customHeight="1" thickBot="1" thickTop="1">
      <c r="A73" s="766" t="s">
        <v>1266</v>
      </c>
      <c r="B73" s="767"/>
      <c r="C73" s="235">
        <f>SUM(C46+C72)</f>
        <v>2016255.5999999999</v>
      </c>
      <c r="D73" s="257">
        <f>SUM(D46+D72)</f>
        <v>1342407</v>
      </c>
      <c r="E73" s="235">
        <f>SUM(E46+E72)</f>
        <v>2210697.1</v>
      </c>
      <c r="F73" s="258">
        <f>SUM(F46+F72)</f>
        <v>1979656.8000000003</v>
      </c>
      <c r="G73" s="459">
        <f t="shared" si="1"/>
        <v>89.54898434525472</v>
      </c>
      <c r="H73"/>
      <c r="I73" s="110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5:6" ht="13.5" thickTop="1">
      <c r="E74"/>
      <c r="F74" s="6"/>
    </row>
    <row r="75" spans="4:6" ht="12.75">
      <c r="D75" s="5"/>
      <c r="F75" s="5"/>
    </row>
    <row r="77" spans="1:3" ht="12.75">
      <c r="A77" s="218"/>
      <c r="B77" s="3"/>
      <c r="C77" s="11"/>
    </row>
    <row r="78" spans="1:3" ht="12.75">
      <c r="A78" s="218"/>
      <c r="B78" s="3"/>
      <c r="C78" s="11"/>
    </row>
    <row r="79" spans="1:40" s="4" customFormat="1" ht="12.75">
      <c r="A79" s="219"/>
      <c r="B79" s="219"/>
      <c r="C79" s="219"/>
      <c r="D79"/>
      <c r="E79" s="7"/>
      <c r="G79" s="217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" ht="12.75">
      <c r="A80" s="218"/>
      <c r="B80" s="3"/>
      <c r="C80" s="11"/>
      <c r="D80" s="11"/>
    </row>
    <row r="81" spans="1:4" ht="12.75">
      <c r="A81" s="218"/>
      <c r="B81" s="3"/>
      <c r="C81" s="11"/>
      <c r="D81" s="11"/>
    </row>
    <row r="82" spans="1:4" ht="12.75">
      <c r="A82" s="218"/>
      <c r="B82" s="3"/>
      <c r="C82" s="11"/>
      <c r="D82" s="219"/>
    </row>
    <row r="83" spans="1:4" ht="12.75">
      <c r="A83" s="218"/>
      <c r="B83" s="3"/>
      <c r="C83" s="11"/>
      <c r="D83" s="11"/>
    </row>
    <row r="84" spans="1:4" ht="12.75">
      <c r="A84" s="218"/>
      <c r="B84" s="3"/>
      <c r="C84" s="11"/>
      <c r="D84" s="11"/>
    </row>
    <row r="85" spans="1:4" ht="12.75">
      <c r="A85" s="218"/>
      <c r="B85" s="3"/>
      <c r="C85" s="11"/>
      <c r="D85" s="11"/>
    </row>
    <row r="86" spans="1:4" ht="12.75">
      <c r="A86" s="218"/>
      <c r="B86" s="3"/>
      <c r="C86" s="11"/>
      <c r="D86" s="11"/>
    </row>
    <row r="87" spans="1:4" ht="12.75">
      <c r="A87" s="218"/>
      <c r="B87" s="3"/>
      <c r="C87" s="11"/>
      <c r="D87" s="11"/>
    </row>
    <row r="88" spans="1:4" ht="12.75">
      <c r="A88" s="218"/>
      <c r="B88" s="3"/>
      <c r="C88" s="11"/>
      <c r="D88" s="11"/>
    </row>
    <row r="89" spans="1:4" ht="12.75">
      <c r="A89" s="218"/>
      <c r="B89" s="3"/>
      <c r="C89" s="11"/>
      <c r="D89" s="11"/>
    </row>
    <row r="90" spans="1:4" ht="12.75">
      <c r="A90" s="218"/>
      <c r="B90" s="3"/>
      <c r="C90" s="11"/>
      <c r="D90" s="11"/>
    </row>
    <row r="91" spans="1:4" ht="12.75">
      <c r="A91" s="218"/>
      <c r="B91" s="3"/>
      <c r="C91" s="11"/>
      <c r="D91" s="11"/>
    </row>
    <row r="92" spans="1:4" ht="12.75">
      <c r="A92" s="218"/>
      <c r="B92" s="3"/>
      <c r="C92" s="11"/>
      <c r="D92" s="11"/>
    </row>
    <row r="93" spans="1:4" ht="12.75">
      <c r="A93" s="218"/>
      <c r="B93" s="3"/>
      <c r="C93" s="11"/>
      <c r="D93" s="11"/>
    </row>
    <row r="94" spans="1:4" ht="12.75">
      <c r="A94" s="218"/>
      <c r="B94" s="3"/>
      <c r="C94" s="11"/>
      <c r="D94" s="11"/>
    </row>
    <row r="95" spans="1:4" ht="12.75">
      <c r="A95" s="218"/>
      <c r="B95" s="3"/>
      <c r="C95" s="11"/>
      <c r="D95" s="11"/>
    </row>
    <row r="96" spans="1:4" ht="12.75">
      <c r="A96" s="218"/>
      <c r="B96" s="3"/>
      <c r="C96" s="11"/>
      <c r="D96" s="11"/>
    </row>
    <row r="97" spans="1:4" ht="12.75">
      <c r="A97" s="218"/>
      <c r="B97" s="3"/>
      <c r="C97" s="11"/>
      <c r="D97" s="11"/>
    </row>
    <row r="98" spans="1:4" ht="12.75">
      <c r="A98" s="218"/>
      <c r="B98" s="3"/>
      <c r="C98" s="11"/>
      <c r="D98" s="11"/>
    </row>
    <row r="99" spans="1:4" ht="12.75">
      <c r="A99" s="218"/>
      <c r="B99" s="3"/>
      <c r="C99" s="11"/>
      <c r="D99" s="11"/>
    </row>
    <row r="100" spans="1:4" ht="12.75">
      <c r="A100" s="218"/>
      <c r="B100" s="3"/>
      <c r="C100" s="11"/>
      <c r="D100" s="11"/>
    </row>
    <row r="101" spans="1:4" ht="12.75">
      <c r="A101" s="218"/>
      <c r="B101" s="3"/>
      <c r="C101" s="11"/>
      <c r="D101" s="11"/>
    </row>
    <row r="102" spans="1:4" ht="12.75">
      <c r="A102" s="218"/>
      <c r="B102" s="3"/>
      <c r="C102" s="11"/>
      <c r="D102" s="11"/>
    </row>
    <row r="103" spans="1:4" ht="12.75">
      <c r="A103" s="218"/>
      <c r="B103" s="3"/>
      <c r="C103" s="11"/>
      <c r="D103" s="11"/>
    </row>
    <row r="104" spans="1:4" ht="12.75">
      <c r="A104" s="218"/>
      <c r="B104" s="3"/>
      <c r="C104" s="11"/>
      <c r="D104" s="11"/>
    </row>
    <row r="105" spans="1:4" ht="12.75">
      <c r="A105" s="218"/>
      <c r="B105" s="3"/>
      <c r="C105" s="11"/>
      <c r="D105" s="11"/>
    </row>
    <row r="106" spans="1:4" ht="12.75">
      <c r="A106" s="218"/>
      <c r="B106" s="3"/>
      <c r="C106" s="11"/>
      <c r="D106" s="11"/>
    </row>
    <row r="107" spans="1:4" ht="12.75">
      <c r="A107" s="218"/>
      <c r="B107" s="3"/>
      <c r="C107" s="11"/>
      <c r="D107" s="11"/>
    </row>
    <row r="108" spans="1:4" ht="12.75">
      <c r="A108" s="218"/>
      <c r="B108" s="3"/>
      <c r="C108" s="11"/>
      <c r="D108" s="11"/>
    </row>
    <row r="109" spans="1:40" s="4" customFormat="1" ht="12.75">
      <c r="A109" s="219"/>
      <c r="B109" s="219"/>
      <c r="C109" s="219"/>
      <c r="D109" s="11"/>
      <c r="E109" s="7"/>
      <c r="G109" s="217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10" customFormat="1" ht="12.75">
      <c r="A110" s="220"/>
      <c r="B110" s="220"/>
      <c r="C110" s="220"/>
      <c r="D110" s="11"/>
      <c r="E110" s="453"/>
      <c r="G110" s="217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ht="12.75">
      <c r="D111" s="11"/>
    </row>
    <row r="112" ht="12.75">
      <c r="D112" s="219"/>
    </row>
  </sheetData>
  <mergeCells count="15">
    <mergeCell ref="A1:B3"/>
    <mergeCell ref="C1:G1"/>
    <mergeCell ref="G2:G3"/>
    <mergeCell ref="A27:B27"/>
    <mergeCell ref="A31:B31"/>
    <mergeCell ref="A35:B35"/>
    <mergeCell ref="A39:B39"/>
    <mergeCell ref="A42:B42"/>
    <mergeCell ref="A71:B71"/>
    <mergeCell ref="A72:B72"/>
    <mergeCell ref="A73:B73"/>
    <mergeCell ref="A45:B45"/>
    <mergeCell ref="A46:B46"/>
    <mergeCell ref="A60:B60"/>
    <mergeCell ref="A68:B68"/>
  </mergeCells>
  <printOptions/>
  <pageMargins left="0.75" right="0.75" top="1" bottom="1" header="0.4921259845" footer="0.4921259845"/>
  <pageSetup firstPageNumber="3" useFirstPageNumber="1" horizontalDpi="600" verticalDpi="600" orientation="portrait" paperSize="9" r:id="rId1"/>
  <headerFooter alignWithMargins="0">
    <oddHeader>&amp;C&amp;"Arial CE,tučné"&amp;12PŘEHLED HOSPODAŘENÍ ZA ROK  &amp;U2002&amp;U  -    V Ý D A J E</oddHeader>
    <oddFooter>&amp;C&amp;P&amp;RSumář výdajů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823"/>
  <sheetViews>
    <sheetView workbookViewId="0" topLeftCell="A1">
      <selection activeCell="F60" sqref="F60"/>
      <selection activeCell="A1" sqref="A1:F1"/>
    </sheetView>
  </sheetViews>
  <sheetFormatPr defaultColWidth="9.00390625" defaultRowHeight="12.75"/>
  <cols>
    <col min="1" max="1" width="4.125" style="26" customWidth="1"/>
    <col min="2" max="2" width="3.875" style="20" customWidth="1"/>
    <col min="3" max="3" width="5.25390625" style="28" customWidth="1"/>
    <col min="4" max="4" width="4.375" style="26" customWidth="1"/>
    <col min="5" max="5" width="4.25390625" style="26" customWidth="1"/>
    <col min="6" max="6" width="29.625" style="28" customWidth="1"/>
    <col min="7" max="7" width="8.75390625" style="6" customWidth="1"/>
    <col min="8" max="8" width="10.125" style="6" customWidth="1"/>
    <col min="9" max="9" width="10.00390625" style="19" customWidth="1"/>
    <col min="10" max="10" width="6.625" style="737" customWidth="1"/>
    <col min="11" max="13" width="4.25390625" style="0" customWidth="1"/>
    <col min="14" max="15" width="4.75390625" style="0" customWidth="1"/>
    <col min="16" max="16" width="22.125" style="0" customWidth="1"/>
  </cols>
  <sheetData>
    <row r="1" spans="1:10" ht="12.75">
      <c r="A1" s="788" t="s">
        <v>1601</v>
      </c>
      <c r="B1" s="789"/>
      <c r="C1" s="789"/>
      <c r="D1" s="789"/>
      <c r="E1" s="789"/>
      <c r="F1" s="790"/>
      <c r="G1" s="791" t="s">
        <v>887</v>
      </c>
      <c r="H1" s="792"/>
      <c r="I1" s="792"/>
      <c r="J1" s="793"/>
    </row>
    <row r="2" spans="1:10" ht="59.25" customHeight="1">
      <c r="A2" s="794" t="s">
        <v>1602</v>
      </c>
      <c r="B2" s="797" t="s">
        <v>1561</v>
      </c>
      <c r="C2" s="797"/>
      <c r="D2" s="794" t="s">
        <v>1603</v>
      </c>
      <c r="E2" s="800" t="s">
        <v>1604</v>
      </c>
      <c r="F2" s="803" t="s">
        <v>1562</v>
      </c>
      <c r="G2" s="13" t="s">
        <v>1763</v>
      </c>
      <c r="H2" s="95" t="s">
        <v>1764</v>
      </c>
      <c r="I2" s="14" t="s">
        <v>216</v>
      </c>
      <c r="J2" s="806" t="s">
        <v>1766</v>
      </c>
    </row>
    <row r="3" spans="1:10" ht="3" customHeight="1">
      <c r="A3" s="795"/>
      <c r="B3" s="798"/>
      <c r="C3" s="798"/>
      <c r="D3" s="795"/>
      <c r="E3" s="801"/>
      <c r="F3" s="804"/>
      <c r="G3" s="15"/>
      <c r="H3" s="96"/>
      <c r="I3" s="16"/>
      <c r="J3" s="807"/>
    </row>
    <row r="4" spans="1:10" ht="10.5" customHeight="1" thickBot="1">
      <c r="A4" s="796"/>
      <c r="B4" s="799"/>
      <c r="C4" s="799"/>
      <c r="D4" s="796"/>
      <c r="E4" s="802"/>
      <c r="F4" s="805"/>
      <c r="G4" s="631" t="s">
        <v>1605</v>
      </c>
      <c r="H4" s="632" t="s">
        <v>1605</v>
      </c>
      <c r="I4" s="633" t="s">
        <v>1605</v>
      </c>
      <c r="J4" s="808"/>
    </row>
    <row r="5" spans="1:10" ht="12" customHeight="1" thickTop="1">
      <c r="A5" s="35">
        <v>1</v>
      </c>
      <c r="B5" s="35" t="s">
        <v>1713</v>
      </c>
      <c r="C5" s="74" t="s">
        <v>1714</v>
      </c>
      <c r="D5" s="35" t="s">
        <v>1776</v>
      </c>
      <c r="E5" s="35"/>
      <c r="F5" s="2" t="s">
        <v>1777</v>
      </c>
      <c r="G5" s="19">
        <v>120</v>
      </c>
      <c r="H5" s="6">
        <v>120</v>
      </c>
      <c r="I5" s="6">
        <v>1111.2</v>
      </c>
      <c r="J5" s="737">
        <f aca="true" t="shared" si="0" ref="J5:J103">(I5/H5)*100</f>
        <v>926</v>
      </c>
    </row>
    <row r="6" spans="1:10" ht="12" customHeight="1">
      <c r="A6" s="35">
        <v>2</v>
      </c>
      <c r="B6" s="26">
        <v>101</v>
      </c>
      <c r="C6" s="47" t="s">
        <v>1714</v>
      </c>
      <c r="D6" s="26">
        <v>1311</v>
      </c>
      <c r="F6" s="28" t="s">
        <v>1778</v>
      </c>
      <c r="G6" s="19">
        <v>15</v>
      </c>
      <c r="H6" s="6">
        <v>15</v>
      </c>
      <c r="I6" s="6">
        <v>21.5</v>
      </c>
      <c r="J6" s="737">
        <f t="shared" si="0"/>
        <v>143.33333333333334</v>
      </c>
    </row>
    <row r="7" spans="1:10" ht="12" customHeight="1">
      <c r="A7" s="35">
        <v>3</v>
      </c>
      <c r="B7" s="35" t="s">
        <v>1779</v>
      </c>
      <c r="C7" s="74" t="s">
        <v>1780</v>
      </c>
      <c r="D7" s="35" t="s">
        <v>1781</v>
      </c>
      <c r="E7" s="35"/>
      <c r="F7" s="2" t="s">
        <v>1774</v>
      </c>
      <c r="G7" s="19">
        <v>163056</v>
      </c>
      <c r="H7" s="6">
        <v>163056</v>
      </c>
      <c r="I7" s="6">
        <v>163236</v>
      </c>
      <c r="J7" s="737">
        <f t="shared" si="0"/>
        <v>100.1103915219311</v>
      </c>
    </row>
    <row r="8" spans="1:10" ht="12" customHeight="1">
      <c r="A8" s="35">
        <v>4</v>
      </c>
      <c r="B8" s="35" t="s">
        <v>1779</v>
      </c>
      <c r="C8" s="74" t="s">
        <v>1780</v>
      </c>
      <c r="D8" s="35" t="s">
        <v>1782</v>
      </c>
      <c r="E8" s="35"/>
      <c r="F8" s="2" t="s">
        <v>137</v>
      </c>
      <c r="G8" s="19">
        <v>83758</v>
      </c>
      <c r="H8" s="6">
        <v>83758</v>
      </c>
      <c r="I8" s="6">
        <v>88680.6</v>
      </c>
      <c r="J8" s="737">
        <f t="shared" si="0"/>
        <v>105.8771699419757</v>
      </c>
    </row>
    <row r="9" spans="1:10" ht="12" customHeight="1">
      <c r="A9" s="35">
        <v>5</v>
      </c>
      <c r="B9" s="35" t="s">
        <v>1779</v>
      </c>
      <c r="C9" s="74" t="s">
        <v>1780</v>
      </c>
      <c r="D9" s="35">
        <v>1113</v>
      </c>
      <c r="E9" s="35"/>
      <c r="F9" s="2" t="s">
        <v>138</v>
      </c>
      <c r="G9" s="19">
        <v>13965</v>
      </c>
      <c r="H9" s="6">
        <v>13965</v>
      </c>
      <c r="I9" s="6">
        <v>11218.9</v>
      </c>
      <c r="J9" s="737">
        <f t="shared" si="0"/>
        <v>80.3358395989975</v>
      </c>
    </row>
    <row r="10" spans="1:10" ht="12" customHeight="1">
      <c r="A10" s="35">
        <v>6</v>
      </c>
      <c r="B10" s="35" t="s">
        <v>1779</v>
      </c>
      <c r="C10" s="74" t="s">
        <v>1780</v>
      </c>
      <c r="D10" s="35" t="s">
        <v>1783</v>
      </c>
      <c r="E10" s="35"/>
      <c r="F10" s="2" t="s">
        <v>1785</v>
      </c>
      <c r="G10" s="19">
        <v>125685</v>
      </c>
      <c r="H10" s="6">
        <v>125685</v>
      </c>
      <c r="I10" s="6">
        <v>166166.8</v>
      </c>
      <c r="J10" s="737">
        <f t="shared" si="0"/>
        <v>132.2089350360027</v>
      </c>
    </row>
    <row r="11" spans="1:10" ht="12" customHeight="1">
      <c r="A11" s="35">
        <v>123</v>
      </c>
      <c r="B11" s="35">
        <v>102</v>
      </c>
      <c r="C11" s="74" t="s">
        <v>1780</v>
      </c>
      <c r="D11" s="35" t="s">
        <v>1436</v>
      </c>
      <c r="E11" s="35"/>
      <c r="F11" s="2" t="s">
        <v>1437</v>
      </c>
      <c r="G11" s="19">
        <v>0</v>
      </c>
      <c r="H11" s="6">
        <v>0</v>
      </c>
      <c r="I11" s="6">
        <v>4329.8</v>
      </c>
      <c r="J11" s="738" t="s">
        <v>1801</v>
      </c>
    </row>
    <row r="12" spans="1:10" ht="12" customHeight="1">
      <c r="A12" s="35">
        <v>7</v>
      </c>
      <c r="B12" s="35">
        <v>102</v>
      </c>
      <c r="C12" s="74" t="s">
        <v>1780</v>
      </c>
      <c r="D12" s="26">
        <v>1129</v>
      </c>
      <c r="E12" s="30"/>
      <c r="F12" s="1" t="s">
        <v>1799</v>
      </c>
      <c r="G12" s="19">
        <v>200</v>
      </c>
      <c r="H12" s="6">
        <v>200</v>
      </c>
      <c r="I12" s="6">
        <v>231.4</v>
      </c>
      <c r="J12" s="737">
        <f t="shared" si="0"/>
        <v>115.7</v>
      </c>
    </row>
    <row r="13" spans="1:10" ht="12" customHeight="1">
      <c r="A13" s="35">
        <v>8</v>
      </c>
      <c r="B13" s="35" t="s">
        <v>1779</v>
      </c>
      <c r="C13" s="74" t="s">
        <v>1780</v>
      </c>
      <c r="D13" s="35">
        <v>1211</v>
      </c>
      <c r="E13" s="35"/>
      <c r="F13" s="2" t="s">
        <v>845</v>
      </c>
      <c r="G13" s="19">
        <v>268026</v>
      </c>
      <c r="H13" s="6">
        <v>268026</v>
      </c>
      <c r="I13" s="6">
        <v>256598.3</v>
      </c>
      <c r="J13" s="737">
        <f t="shared" si="0"/>
        <v>95.73634647384954</v>
      </c>
    </row>
    <row r="14" spans="1:10" ht="12" customHeight="1">
      <c r="A14" s="35">
        <v>9</v>
      </c>
      <c r="B14" s="35" t="s">
        <v>1779</v>
      </c>
      <c r="C14" s="74" t="s">
        <v>1780</v>
      </c>
      <c r="D14" s="35" t="s">
        <v>1786</v>
      </c>
      <c r="E14" s="35"/>
      <c r="F14" s="2" t="s">
        <v>1778</v>
      </c>
      <c r="G14" s="19">
        <v>3500</v>
      </c>
      <c r="H14" s="6">
        <v>3500</v>
      </c>
      <c r="I14" s="6">
        <v>7215.4</v>
      </c>
      <c r="J14" s="737">
        <f t="shared" si="0"/>
        <v>206.1542857142857</v>
      </c>
    </row>
    <row r="15" spans="1:10" ht="12" customHeight="1">
      <c r="A15" s="35">
        <v>10</v>
      </c>
      <c r="B15" s="35">
        <v>102</v>
      </c>
      <c r="C15" s="74" t="s">
        <v>1780</v>
      </c>
      <c r="D15" s="35">
        <v>1334</v>
      </c>
      <c r="E15" s="35"/>
      <c r="F15" s="2" t="s">
        <v>1800</v>
      </c>
      <c r="G15" s="19">
        <v>10</v>
      </c>
      <c r="H15" s="6">
        <v>10</v>
      </c>
      <c r="I15" s="6">
        <v>137.4</v>
      </c>
      <c r="J15" s="737">
        <f t="shared" si="0"/>
        <v>1374</v>
      </c>
    </row>
    <row r="16" spans="1:10" ht="12" customHeight="1">
      <c r="A16" s="35">
        <v>11</v>
      </c>
      <c r="B16" s="35" t="s">
        <v>1779</v>
      </c>
      <c r="C16" s="74" t="s">
        <v>1780</v>
      </c>
      <c r="D16" s="35" t="s">
        <v>1787</v>
      </c>
      <c r="E16" s="35"/>
      <c r="F16" s="2" t="s">
        <v>1788</v>
      </c>
      <c r="G16" s="19">
        <v>3200</v>
      </c>
      <c r="H16" s="6">
        <v>3200</v>
      </c>
      <c r="I16" s="6">
        <v>2934</v>
      </c>
      <c r="J16" s="737">
        <f t="shared" si="0"/>
        <v>91.6875</v>
      </c>
    </row>
    <row r="17" spans="1:10" ht="12" customHeight="1">
      <c r="A17" s="35">
        <v>12</v>
      </c>
      <c r="B17" s="35" t="s">
        <v>1779</v>
      </c>
      <c r="C17" s="74" t="s">
        <v>1780</v>
      </c>
      <c r="D17" s="35" t="s">
        <v>1789</v>
      </c>
      <c r="E17" s="35"/>
      <c r="F17" s="2" t="s">
        <v>1790</v>
      </c>
      <c r="G17" s="19">
        <v>1300</v>
      </c>
      <c r="H17" s="6">
        <v>1300</v>
      </c>
      <c r="I17" s="6">
        <v>1252.1</v>
      </c>
      <c r="J17" s="737">
        <f t="shared" si="0"/>
        <v>96.31538461538462</v>
      </c>
    </row>
    <row r="18" spans="1:10" ht="12" customHeight="1">
      <c r="A18" s="35">
        <v>13</v>
      </c>
      <c r="B18" s="35" t="s">
        <v>1779</v>
      </c>
      <c r="C18" s="74" t="s">
        <v>1780</v>
      </c>
      <c r="D18" s="35" t="s">
        <v>1791</v>
      </c>
      <c r="E18" s="35"/>
      <c r="F18" s="2" t="s">
        <v>1792</v>
      </c>
      <c r="G18" s="19">
        <v>500</v>
      </c>
      <c r="H18" s="6">
        <v>500</v>
      </c>
      <c r="I18" s="6">
        <v>322</v>
      </c>
      <c r="J18" s="737">
        <f t="shared" si="0"/>
        <v>64.4</v>
      </c>
    </row>
    <row r="19" spans="1:10" ht="12" customHeight="1">
      <c r="A19" s="35">
        <v>14</v>
      </c>
      <c r="B19" s="35" t="s">
        <v>1779</v>
      </c>
      <c r="C19" s="74" t="s">
        <v>1780</v>
      </c>
      <c r="D19" s="35" t="s">
        <v>1793</v>
      </c>
      <c r="E19" s="35"/>
      <c r="F19" s="2" t="s">
        <v>1794</v>
      </c>
      <c r="G19" s="19">
        <v>1300</v>
      </c>
      <c r="H19" s="6">
        <v>1300</v>
      </c>
      <c r="I19" s="6">
        <v>774.9</v>
      </c>
      <c r="J19" s="737">
        <f t="shared" si="0"/>
        <v>59.607692307692304</v>
      </c>
    </row>
    <row r="20" spans="1:10" ht="12" customHeight="1">
      <c r="A20" s="35">
        <v>15</v>
      </c>
      <c r="B20" s="35" t="s">
        <v>1779</v>
      </c>
      <c r="C20" s="74" t="s">
        <v>1780</v>
      </c>
      <c r="D20" s="35" t="s">
        <v>1795</v>
      </c>
      <c r="E20" s="35"/>
      <c r="F20" s="2" t="s">
        <v>627</v>
      </c>
      <c r="G20" s="19">
        <v>900</v>
      </c>
      <c r="H20" s="6">
        <v>900</v>
      </c>
      <c r="I20" s="6">
        <v>896.6</v>
      </c>
      <c r="J20" s="737">
        <f t="shared" si="0"/>
        <v>99.62222222222222</v>
      </c>
    </row>
    <row r="21" spans="1:10" ht="12" customHeight="1">
      <c r="A21" s="35">
        <v>16</v>
      </c>
      <c r="B21" s="35">
        <v>102</v>
      </c>
      <c r="C21" s="74" t="s">
        <v>1780</v>
      </c>
      <c r="D21" s="35">
        <v>1347</v>
      </c>
      <c r="E21" s="35"/>
      <c r="F21" s="2" t="s">
        <v>1796</v>
      </c>
      <c r="G21" s="19">
        <v>8400</v>
      </c>
      <c r="H21" s="6">
        <v>8400</v>
      </c>
      <c r="I21" s="6">
        <v>9207.9</v>
      </c>
      <c r="J21" s="737">
        <f t="shared" si="0"/>
        <v>109.61785714285715</v>
      </c>
    </row>
    <row r="22" spans="1:10" ht="12" customHeight="1">
      <c r="A22" s="35">
        <v>17</v>
      </c>
      <c r="B22" s="26">
        <v>102</v>
      </c>
      <c r="C22" s="47" t="s">
        <v>1780</v>
      </c>
      <c r="D22" s="26">
        <v>1337</v>
      </c>
      <c r="F22" s="28" t="s">
        <v>1775</v>
      </c>
      <c r="G22" s="19">
        <v>40000</v>
      </c>
      <c r="H22" s="6">
        <v>40000</v>
      </c>
      <c r="I22" s="6">
        <v>39075.6</v>
      </c>
      <c r="J22" s="737">
        <f t="shared" si="0"/>
        <v>97.689</v>
      </c>
    </row>
    <row r="23" spans="1:10" ht="12" customHeight="1">
      <c r="A23" s="35">
        <v>18</v>
      </c>
      <c r="B23" s="35" t="s">
        <v>1779</v>
      </c>
      <c r="C23" s="74" t="s">
        <v>1780</v>
      </c>
      <c r="D23" s="35" t="s">
        <v>1797</v>
      </c>
      <c r="E23" s="35"/>
      <c r="F23" s="2" t="s">
        <v>1798</v>
      </c>
      <c r="G23" s="19">
        <v>31000</v>
      </c>
      <c r="H23" s="6">
        <v>31000</v>
      </c>
      <c r="I23" s="6">
        <v>31867.2</v>
      </c>
      <c r="J23" s="737">
        <f t="shared" si="0"/>
        <v>102.79741935483871</v>
      </c>
    </row>
    <row r="24" spans="1:10" ht="12" customHeight="1">
      <c r="A24" s="35">
        <v>19</v>
      </c>
      <c r="B24" s="35">
        <v>108</v>
      </c>
      <c r="C24" s="74" t="s">
        <v>1833</v>
      </c>
      <c r="D24" s="35" t="s">
        <v>1786</v>
      </c>
      <c r="E24" s="35"/>
      <c r="F24" s="2" t="s">
        <v>1778</v>
      </c>
      <c r="G24" s="19">
        <v>110</v>
      </c>
      <c r="H24" s="6">
        <v>110</v>
      </c>
      <c r="I24" s="6">
        <v>98.6</v>
      </c>
      <c r="J24" s="737">
        <f t="shared" si="0"/>
        <v>89.63636363636364</v>
      </c>
    </row>
    <row r="25" spans="1:10" ht="12" customHeight="1">
      <c r="A25" s="35">
        <v>20</v>
      </c>
      <c r="B25" s="35">
        <v>110</v>
      </c>
      <c r="C25" s="74" t="s">
        <v>1802</v>
      </c>
      <c r="D25" s="35" t="s">
        <v>1786</v>
      </c>
      <c r="E25" s="35"/>
      <c r="F25" s="2" t="s">
        <v>1778</v>
      </c>
      <c r="G25" s="19">
        <v>1200</v>
      </c>
      <c r="H25" s="6">
        <v>1200</v>
      </c>
      <c r="I25" s="6">
        <v>1360.4</v>
      </c>
      <c r="J25" s="737">
        <f t="shared" si="0"/>
        <v>113.36666666666669</v>
      </c>
    </row>
    <row r="26" spans="1:10" ht="12" customHeight="1">
      <c r="A26" s="35">
        <v>21</v>
      </c>
      <c r="B26" s="35" t="s">
        <v>1803</v>
      </c>
      <c r="C26" s="74" t="s">
        <v>1804</v>
      </c>
      <c r="D26" s="35" t="s">
        <v>1786</v>
      </c>
      <c r="E26" s="35"/>
      <c r="F26" s="2" t="s">
        <v>1778</v>
      </c>
      <c r="G26" s="19">
        <v>2050</v>
      </c>
      <c r="H26" s="6">
        <v>2050</v>
      </c>
      <c r="I26" s="6">
        <v>1912.9</v>
      </c>
      <c r="J26" s="737">
        <f t="shared" si="0"/>
        <v>93.31219512195122</v>
      </c>
    </row>
    <row r="27" spans="1:10" ht="12" customHeight="1">
      <c r="A27" s="35">
        <v>22</v>
      </c>
      <c r="B27" s="35" t="s">
        <v>1805</v>
      </c>
      <c r="C27" s="74" t="s">
        <v>1806</v>
      </c>
      <c r="D27" s="35" t="s">
        <v>1786</v>
      </c>
      <c r="E27" s="35"/>
      <c r="F27" s="2" t="s">
        <v>1778</v>
      </c>
      <c r="G27" s="19">
        <v>2850</v>
      </c>
      <c r="H27" s="6">
        <v>2850</v>
      </c>
      <c r="I27" s="6">
        <v>3003.6</v>
      </c>
      <c r="J27" s="737">
        <f t="shared" si="0"/>
        <v>105.38947368421051</v>
      </c>
    </row>
    <row r="28" spans="1:43" s="37" customFormat="1" ht="13.5" thickBot="1">
      <c r="A28" s="785" t="s">
        <v>1807</v>
      </c>
      <c r="B28" s="785"/>
      <c r="C28" s="785"/>
      <c r="D28" s="785"/>
      <c r="E28" s="785"/>
      <c r="F28" s="785"/>
      <c r="G28" s="36">
        <f>SUM(G5:G27)</f>
        <v>751145</v>
      </c>
      <c r="H28" s="97">
        <f>SUM(H5:H27)</f>
        <v>751145</v>
      </c>
      <c r="I28" s="97">
        <f>SUM(I5:I27)</f>
        <v>791653.1</v>
      </c>
      <c r="J28" s="739">
        <f t="shared" si="0"/>
        <v>105.39284692036823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37" customFormat="1" ht="12.75">
      <c r="A29" s="84">
        <v>107</v>
      </c>
      <c r="B29" s="35">
        <v>100</v>
      </c>
      <c r="C29" s="74" t="s">
        <v>1809</v>
      </c>
      <c r="D29" s="84">
        <v>2132</v>
      </c>
      <c r="E29" s="84">
        <v>5311</v>
      </c>
      <c r="F29" s="466" t="s">
        <v>884</v>
      </c>
      <c r="G29" s="467">
        <v>0</v>
      </c>
      <c r="H29" s="468">
        <v>0</v>
      </c>
      <c r="I29" s="468">
        <v>11</v>
      </c>
      <c r="J29" s="738" t="s">
        <v>1801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10" ht="12" customHeight="1">
      <c r="A30" s="35">
        <v>23</v>
      </c>
      <c r="B30" s="35" t="s">
        <v>1808</v>
      </c>
      <c r="C30" s="74" t="s">
        <v>1809</v>
      </c>
      <c r="D30" s="35" t="s">
        <v>1810</v>
      </c>
      <c r="E30" s="35" t="s">
        <v>1811</v>
      </c>
      <c r="F30" s="2" t="s">
        <v>1812</v>
      </c>
      <c r="G30" s="19">
        <v>2600</v>
      </c>
      <c r="H30" s="6">
        <v>2600</v>
      </c>
      <c r="I30" s="6">
        <v>1988.6</v>
      </c>
      <c r="J30" s="737">
        <f t="shared" si="0"/>
        <v>76.48461538461538</v>
      </c>
    </row>
    <row r="31" spans="1:10" ht="12" customHeight="1">
      <c r="A31" s="35">
        <v>85</v>
      </c>
      <c r="B31" s="35">
        <v>100</v>
      </c>
      <c r="C31" s="74" t="s">
        <v>1809</v>
      </c>
      <c r="D31" s="35">
        <v>2324</v>
      </c>
      <c r="E31" s="35">
        <v>5311</v>
      </c>
      <c r="F31" s="2" t="s">
        <v>1392</v>
      </c>
      <c r="G31" s="19">
        <v>0</v>
      </c>
      <c r="H31" s="6">
        <v>0</v>
      </c>
      <c r="I31" s="6">
        <v>12.5</v>
      </c>
      <c r="J31" s="738" t="s">
        <v>1801</v>
      </c>
    </row>
    <row r="32" spans="1:10" ht="12" customHeight="1">
      <c r="A32" s="35">
        <v>24</v>
      </c>
      <c r="B32" s="35" t="s">
        <v>1713</v>
      </c>
      <c r="C32" s="74" t="s">
        <v>1714</v>
      </c>
      <c r="D32" s="35" t="s">
        <v>1810</v>
      </c>
      <c r="E32" s="35" t="s">
        <v>1811</v>
      </c>
      <c r="F32" s="2" t="s">
        <v>1812</v>
      </c>
      <c r="G32" s="19">
        <v>80</v>
      </c>
      <c r="H32" s="6">
        <v>80</v>
      </c>
      <c r="I32" s="6">
        <v>164.7</v>
      </c>
      <c r="J32" s="737">
        <f t="shared" si="0"/>
        <v>205.875</v>
      </c>
    </row>
    <row r="33" spans="1:10" ht="12" customHeight="1">
      <c r="A33" s="35">
        <v>25</v>
      </c>
      <c r="B33" s="35" t="s">
        <v>1779</v>
      </c>
      <c r="C33" s="74" t="s">
        <v>1780</v>
      </c>
      <c r="D33" s="35" t="s">
        <v>1813</v>
      </c>
      <c r="E33" s="35" t="s">
        <v>1814</v>
      </c>
      <c r="F33" s="2" t="s">
        <v>1815</v>
      </c>
      <c r="G33" s="19">
        <v>4000</v>
      </c>
      <c r="H33" s="6">
        <v>4959.9</v>
      </c>
      <c r="I33" s="6">
        <v>5786.8</v>
      </c>
      <c r="J33" s="737">
        <f t="shared" si="0"/>
        <v>116.67170709086878</v>
      </c>
    </row>
    <row r="34" spans="1:10" ht="12" customHeight="1">
      <c r="A34" s="35">
        <v>26</v>
      </c>
      <c r="B34" s="35">
        <v>102</v>
      </c>
      <c r="C34" s="74" t="s">
        <v>1780</v>
      </c>
      <c r="D34" s="35">
        <v>2141</v>
      </c>
      <c r="E34" s="35">
        <v>6310</v>
      </c>
      <c r="F34" s="2" t="s">
        <v>907</v>
      </c>
      <c r="G34" s="19">
        <v>10</v>
      </c>
      <c r="H34" s="6">
        <v>10</v>
      </c>
      <c r="I34" s="6">
        <v>54.7</v>
      </c>
      <c r="J34" s="737">
        <f t="shared" si="0"/>
        <v>547.0000000000001</v>
      </c>
    </row>
    <row r="35" spans="1:10" ht="12" customHeight="1">
      <c r="A35" s="35">
        <v>27</v>
      </c>
      <c r="B35" s="35">
        <v>102</v>
      </c>
      <c r="C35" s="74" t="s">
        <v>1780</v>
      </c>
      <c r="D35" s="35">
        <v>2142</v>
      </c>
      <c r="E35" s="35">
        <v>6171</v>
      </c>
      <c r="F35" s="2" t="s">
        <v>908</v>
      </c>
      <c r="G35" s="19">
        <v>10000</v>
      </c>
      <c r="H35" s="6">
        <v>10000</v>
      </c>
      <c r="I35" s="6">
        <v>29208.9</v>
      </c>
      <c r="J35" s="737">
        <f t="shared" si="0"/>
        <v>292.089</v>
      </c>
    </row>
    <row r="36" spans="1:10" ht="12" customHeight="1">
      <c r="A36" s="35">
        <v>126</v>
      </c>
      <c r="B36" s="35">
        <v>102</v>
      </c>
      <c r="C36" s="74" t="s">
        <v>1780</v>
      </c>
      <c r="D36" s="35">
        <v>2142</v>
      </c>
      <c r="E36" s="35">
        <v>6310</v>
      </c>
      <c r="F36" s="2" t="s">
        <v>1288</v>
      </c>
      <c r="G36" s="19">
        <v>0</v>
      </c>
      <c r="H36" s="6">
        <v>28300</v>
      </c>
      <c r="I36" s="6">
        <v>28948.2</v>
      </c>
      <c r="J36" s="737">
        <f t="shared" si="0"/>
        <v>102.2904593639576</v>
      </c>
    </row>
    <row r="37" spans="1:10" ht="12" customHeight="1">
      <c r="A37" s="35">
        <v>125</v>
      </c>
      <c r="B37" s="35">
        <v>102</v>
      </c>
      <c r="C37" s="74" t="s">
        <v>1780</v>
      </c>
      <c r="D37" s="35" t="s">
        <v>1810</v>
      </c>
      <c r="E37" s="35" t="s">
        <v>1811</v>
      </c>
      <c r="F37" s="2" t="s">
        <v>1812</v>
      </c>
      <c r="G37" s="19">
        <v>0</v>
      </c>
      <c r="H37" s="6">
        <v>0</v>
      </c>
      <c r="I37" s="6">
        <v>20.4</v>
      </c>
      <c r="J37" s="738" t="s">
        <v>1801</v>
      </c>
    </row>
    <row r="38" spans="1:10" ht="12" customHeight="1">
      <c r="A38" s="35">
        <v>103</v>
      </c>
      <c r="B38" s="35">
        <v>102</v>
      </c>
      <c r="C38" s="74" t="s">
        <v>1780</v>
      </c>
      <c r="D38" s="35">
        <v>2222</v>
      </c>
      <c r="E38" s="35">
        <v>6402</v>
      </c>
      <c r="F38" s="2" t="s">
        <v>876</v>
      </c>
      <c r="G38" s="19">
        <v>0</v>
      </c>
      <c r="H38" s="6">
        <v>464</v>
      </c>
      <c r="I38" s="6">
        <v>464</v>
      </c>
      <c r="J38" s="738">
        <f t="shared" si="0"/>
        <v>100</v>
      </c>
    </row>
    <row r="39" spans="1:10" ht="12" customHeight="1">
      <c r="A39" s="35">
        <v>104</v>
      </c>
      <c r="B39" s="35">
        <v>102</v>
      </c>
      <c r="C39" s="74" t="s">
        <v>1780</v>
      </c>
      <c r="D39" s="35">
        <v>2229</v>
      </c>
      <c r="E39" s="35">
        <v>6402</v>
      </c>
      <c r="F39" s="2" t="s">
        <v>877</v>
      </c>
      <c r="G39" s="19">
        <v>0</v>
      </c>
      <c r="H39" s="6">
        <v>1352</v>
      </c>
      <c r="I39" s="6">
        <v>1352</v>
      </c>
      <c r="J39" s="738">
        <f t="shared" si="0"/>
        <v>100</v>
      </c>
    </row>
    <row r="40" spans="1:10" ht="12" customHeight="1">
      <c r="A40" s="35">
        <v>86</v>
      </c>
      <c r="B40" s="35">
        <v>102</v>
      </c>
      <c r="C40" s="74" t="s">
        <v>1780</v>
      </c>
      <c r="D40" s="35">
        <v>2321</v>
      </c>
      <c r="E40" s="35">
        <v>3639</v>
      </c>
      <c r="F40" s="2" t="s">
        <v>881</v>
      </c>
      <c r="G40" s="19">
        <v>0</v>
      </c>
      <c r="H40" s="6">
        <v>0</v>
      </c>
      <c r="I40" s="6">
        <v>966.8</v>
      </c>
      <c r="J40" s="738" t="s">
        <v>1801</v>
      </c>
    </row>
    <row r="41" spans="1:10" ht="12" customHeight="1">
      <c r="A41" s="35">
        <v>128</v>
      </c>
      <c r="B41" s="35">
        <v>102</v>
      </c>
      <c r="C41" s="74" t="s">
        <v>1780</v>
      </c>
      <c r="D41" s="35">
        <v>2321</v>
      </c>
      <c r="E41" s="35">
        <v>5299</v>
      </c>
      <c r="F41" s="2" t="s">
        <v>881</v>
      </c>
      <c r="G41" s="19">
        <v>0</v>
      </c>
      <c r="H41" s="6">
        <v>17588.8</v>
      </c>
      <c r="I41" s="6">
        <v>20908.8</v>
      </c>
      <c r="J41" s="737">
        <f t="shared" si="0"/>
        <v>118.87564813972529</v>
      </c>
    </row>
    <row r="42" spans="1:10" ht="12" customHeight="1">
      <c r="A42" s="35">
        <v>92</v>
      </c>
      <c r="B42" s="35">
        <v>102</v>
      </c>
      <c r="C42" s="74" t="s">
        <v>1780</v>
      </c>
      <c r="D42" s="35">
        <v>2324</v>
      </c>
      <c r="E42" s="35">
        <v>3639</v>
      </c>
      <c r="F42" s="2" t="s">
        <v>1392</v>
      </c>
      <c r="G42" s="19">
        <v>0</v>
      </c>
      <c r="H42" s="6">
        <v>0</v>
      </c>
      <c r="I42" s="6">
        <v>246.5</v>
      </c>
      <c r="J42" s="738" t="s">
        <v>1801</v>
      </c>
    </row>
    <row r="43" spans="1:10" ht="12" customHeight="1">
      <c r="A43" s="35">
        <v>28</v>
      </c>
      <c r="B43" s="35">
        <v>102</v>
      </c>
      <c r="C43" s="74" t="s">
        <v>1780</v>
      </c>
      <c r="D43" s="35">
        <v>2329</v>
      </c>
      <c r="E43" s="35">
        <v>2140</v>
      </c>
      <c r="F43" s="2" t="s">
        <v>104</v>
      </c>
      <c r="G43" s="19">
        <v>3700</v>
      </c>
      <c r="H43" s="6">
        <v>3700</v>
      </c>
      <c r="I43" s="6">
        <v>2948.5</v>
      </c>
      <c r="J43" s="737">
        <f t="shared" si="0"/>
        <v>79.6891891891892</v>
      </c>
    </row>
    <row r="44" spans="1:10" ht="12" customHeight="1">
      <c r="A44" s="35">
        <v>29</v>
      </c>
      <c r="B44" s="35">
        <v>102</v>
      </c>
      <c r="C44" s="74" t="s">
        <v>1780</v>
      </c>
      <c r="D44" s="35">
        <v>2329</v>
      </c>
      <c r="E44" s="35">
        <v>3639</v>
      </c>
      <c r="F44" s="2" t="s">
        <v>105</v>
      </c>
      <c r="G44" s="19">
        <v>10</v>
      </c>
      <c r="H44" s="6">
        <v>10</v>
      </c>
      <c r="I44" s="6">
        <v>105</v>
      </c>
      <c r="J44" s="737">
        <f t="shared" si="0"/>
        <v>1050</v>
      </c>
    </row>
    <row r="45" spans="1:10" ht="12" customHeight="1">
      <c r="A45" s="35">
        <v>90</v>
      </c>
      <c r="B45" s="35">
        <v>102</v>
      </c>
      <c r="C45" s="74" t="s">
        <v>1780</v>
      </c>
      <c r="D45" s="35">
        <v>2329</v>
      </c>
      <c r="E45" s="35">
        <v>3639</v>
      </c>
      <c r="F45" s="2" t="s">
        <v>874</v>
      </c>
      <c r="G45" s="19">
        <v>0</v>
      </c>
      <c r="H45" s="6">
        <v>0</v>
      </c>
      <c r="I45" s="6">
        <v>59531.4</v>
      </c>
      <c r="J45" s="738" t="s">
        <v>1801</v>
      </c>
    </row>
    <row r="46" spans="1:10" ht="12" customHeight="1">
      <c r="A46" s="35">
        <v>100</v>
      </c>
      <c r="B46" s="35">
        <v>102</v>
      </c>
      <c r="C46" s="74" t="s">
        <v>1780</v>
      </c>
      <c r="D46" s="35">
        <v>2329</v>
      </c>
      <c r="E46" s="35">
        <v>3639</v>
      </c>
      <c r="F46" s="2" t="s">
        <v>875</v>
      </c>
      <c r="G46" s="19">
        <v>0</v>
      </c>
      <c r="H46" s="6">
        <v>0</v>
      </c>
      <c r="I46" s="6">
        <v>4.7</v>
      </c>
      <c r="J46" s="738" t="s">
        <v>1801</v>
      </c>
    </row>
    <row r="47" spans="1:10" ht="12" customHeight="1">
      <c r="A47" s="35">
        <v>30</v>
      </c>
      <c r="B47" s="35">
        <v>102</v>
      </c>
      <c r="C47" s="74" t="s">
        <v>1780</v>
      </c>
      <c r="D47" s="35">
        <v>2431</v>
      </c>
      <c r="E47" s="35"/>
      <c r="F47" s="2" t="s">
        <v>753</v>
      </c>
      <c r="G47" s="19">
        <v>1802</v>
      </c>
      <c r="H47" s="6">
        <v>1802</v>
      </c>
      <c r="I47" s="6">
        <v>1802</v>
      </c>
      <c r="J47" s="737">
        <f t="shared" si="0"/>
        <v>100</v>
      </c>
    </row>
    <row r="48" spans="1:10" ht="12" customHeight="1">
      <c r="A48" s="35">
        <v>31</v>
      </c>
      <c r="B48" s="35">
        <v>102</v>
      </c>
      <c r="C48" s="74" t="s">
        <v>1780</v>
      </c>
      <c r="D48" s="35">
        <v>2460</v>
      </c>
      <c r="E48" s="35"/>
      <c r="F48" s="2" t="s">
        <v>660</v>
      </c>
      <c r="G48" s="19">
        <v>24000</v>
      </c>
      <c r="H48" s="6">
        <v>24000</v>
      </c>
      <c r="I48" s="6">
        <v>23668.9</v>
      </c>
      <c r="J48" s="737">
        <f t="shared" si="0"/>
        <v>98.62041666666667</v>
      </c>
    </row>
    <row r="49" spans="1:10" ht="12" customHeight="1">
      <c r="A49" s="35">
        <v>32</v>
      </c>
      <c r="B49" s="35">
        <v>102</v>
      </c>
      <c r="C49" s="74" t="s">
        <v>1780</v>
      </c>
      <c r="D49" s="35">
        <v>2460</v>
      </c>
      <c r="E49" s="35"/>
      <c r="F49" s="2" t="s">
        <v>661</v>
      </c>
      <c r="G49" s="19">
        <v>108</v>
      </c>
      <c r="H49" s="6">
        <v>108</v>
      </c>
      <c r="I49" s="6">
        <v>86.5</v>
      </c>
      <c r="J49" s="737">
        <f t="shared" si="0"/>
        <v>80.0925925925926</v>
      </c>
    </row>
    <row r="50" spans="1:10" ht="12" customHeight="1">
      <c r="A50" s="35">
        <v>33</v>
      </c>
      <c r="B50" s="35">
        <v>104</v>
      </c>
      <c r="C50" s="74" t="s">
        <v>39</v>
      </c>
      <c r="D50" s="35" t="s">
        <v>1817</v>
      </c>
      <c r="E50" s="35" t="s">
        <v>1818</v>
      </c>
      <c r="F50" s="2" t="s">
        <v>170</v>
      </c>
      <c r="G50" s="19">
        <v>85</v>
      </c>
      <c r="H50" s="6">
        <v>85</v>
      </c>
      <c r="I50" s="6">
        <v>113.6</v>
      </c>
      <c r="J50" s="737">
        <f t="shared" si="0"/>
        <v>133.64705882352942</v>
      </c>
    </row>
    <row r="51" spans="1:10" ht="12" customHeight="1">
      <c r="A51" s="35">
        <v>98</v>
      </c>
      <c r="B51" s="35">
        <v>104</v>
      </c>
      <c r="C51" s="74" t="s">
        <v>39</v>
      </c>
      <c r="D51" s="35">
        <v>2324</v>
      </c>
      <c r="E51" s="35">
        <v>3639</v>
      </c>
      <c r="F51" s="2" t="s">
        <v>1392</v>
      </c>
      <c r="G51" s="19">
        <v>0</v>
      </c>
      <c r="H51" s="6">
        <v>0</v>
      </c>
      <c r="I51" s="6">
        <v>2.7</v>
      </c>
      <c r="J51" s="738" t="s">
        <v>1801</v>
      </c>
    </row>
    <row r="52" spans="1:10" ht="12" customHeight="1">
      <c r="A52" s="35">
        <v>34</v>
      </c>
      <c r="B52" s="35">
        <v>104</v>
      </c>
      <c r="C52" s="74" t="s">
        <v>39</v>
      </c>
      <c r="D52" s="35">
        <v>2329</v>
      </c>
      <c r="E52" s="35">
        <v>3319</v>
      </c>
      <c r="F52" s="2" t="s">
        <v>1821</v>
      </c>
      <c r="G52" s="19">
        <v>50</v>
      </c>
      <c r="H52" s="6">
        <v>50</v>
      </c>
      <c r="I52" s="6">
        <v>305</v>
      </c>
      <c r="J52" s="737">
        <f t="shared" si="0"/>
        <v>610</v>
      </c>
    </row>
    <row r="53" spans="1:10" ht="12" customHeight="1">
      <c r="A53" s="35">
        <v>95</v>
      </c>
      <c r="B53" s="35">
        <v>105</v>
      </c>
      <c r="C53" s="74" t="s">
        <v>1823</v>
      </c>
      <c r="D53" s="35">
        <v>2324</v>
      </c>
      <c r="E53" s="35">
        <v>3421</v>
      </c>
      <c r="F53" s="2" t="s">
        <v>1392</v>
      </c>
      <c r="G53" s="19">
        <v>0</v>
      </c>
      <c r="H53" s="6">
        <v>0</v>
      </c>
      <c r="I53" s="6">
        <v>9.1</v>
      </c>
      <c r="J53" s="738" t="s">
        <v>1801</v>
      </c>
    </row>
    <row r="54" spans="1:10" ht="12" customHeight="1">
      <c r="A54" s="35">
        <v>99</v>
      </c>
      <c r="B54" s="35">
        <v>105</v>
      </c>
      <c r="C54" s="74" t="s">
        <v>1823</v>
      </c>
      <c r="D54" s="35">
        <v>2329</v>
      </c>
      <c r="E54" s="35">
        <v>3599</v>
      </c>
      <c r="F54" s="2" t="s">
        <v>1461</v>
      </c>
      <c r="G54" s="19">
        <v>0</v>
      </c>
      <c r="H54" s="6">
        <v>75</v>
      </c>
      <c r="I54" s="6">
        <v>43</v>
      </c>
      <c r="J54" s="737">
        <f t="shared" si="0"/>
        <v>57.333333333333336</v>
      </c>
    </row>
    <row r="55" spans="1:10" ht="12" customHeight="1">
      <c r="A55" s="35">
        <v>122</v>
      </c>
      <c r="B55" s="35">
        <v>105</v>
      </c>
      <c r="C55" s="74" t="s">
        <v>1823</v>
      </c>
      <c r="D55" s="35">
        <v>2329</v>
      </c>
      <c r="E55" s="35">
        <v>3639</v>
      </c>
      <c r="F55" s="2" t="s">
        <v>874</v>
      </c>
      <c r="G55" s="19">
        <v>0</v>
      </c>
      <c r="H55" s="6">
        <v>0</v>
      </c>
      <c r="I55" s="6">
        <v>20.7</v>
      </c>
      <c r="J55" s="738" t="s">
        <v>1801</v>
      </c>
    </row>
    <row r="56" spans="1:10" ht="12" customHeight="1">
      <c r="A56" s="35">
        <v>35</v>
      </c>
      <c r="B56" s="35" t="s">
        <v>1829</v>
      </c>
      <c r="C56" s="74" t="s">
        <v>1830</v>
      </c>
      <c r="D56" s="35" t="s">
        <v>1817</v>
      </c>
      <c r="E56" s="35" t="s">
        <v>1831</v>
      </c>
      <c r="F56" s="2" t="s">
        <v>171</v>
      </c>
      <c r="G56" s="19">
        <v>380</v>
      </c>
      <c r="H56" s="6">
        <v>380</v>
      </c>
      <c r="I56" s="6">
        <v>281.7</v>
      </c>
      <c r="J56" s="737">
        <f t="shared" si="0"/>
        <v>74.13157894736841</v>
      </c>
    </row>
    <row r="57" spans="1:10" ht="12" customHeight="1">
      <c r="A57" s="35">
        <v>36</v>
      </c>
      <c r="B57" s="35" t="s">
        <v>1829</v>
      </c>
      <c r="C57" s="74" t="s">
        <v>1830</v>
      </c>
      <c r="D57" s="35" t="s">
        <v>1824</v>
      </c>
      <c r="E57" s="35">
        <v>3539</v>
      </c>
      <c r="F57" s="2" t="s">
        <v>1826</v>
      </c>
      <c r="G57" s="19">
        <v>100</v>
      </c>
      <c r="H57" s="6">
        <v>100</v>
      </c>
      <c r="I57" s="6">
        <v>66.7</v>
      </c>
      <c r="J57" s="737">
        <f t="shared" si="0"/>
        <v>66.7</v>
      </c>
    </row>
    <row r="58" spans="1:10" ht="12" customHeight="1">
      <c r="A58" s="35">
        <v>37</v>
      </c>
      <c r="B58" s="35">
        <v>106</v>
      </c>
      <c r="C58" s="74" t="s">
        <v>1830</v>
      </c>
      <c r="D58" s="35">
        <v>2324</v>
      </c>
      <c r="E58" s="35">
        <v>4193</v>
      </c>
      <c r="F58" s="2" t="s">
        <v>1832</v>
      </c>
      <c r="G58" s="19">
        <v>12</v>
      </c>
      <c r="H58" s="6">
        <v>12</v>
      </c>
      <c r="I58" s="6">
        <v>12</v>
      </c>
      <c r="J58" s="737">
        <f t="shared" si="0"/>
        <v>100</v>
      </c>
    </row>
    <row r="59" spans="1:10" ht="12" customHeight="1">
      <c r="A59" s="35">
        <v>82</v>
      </c>
      <c r="B59" s="35">
        <v>106</v>
      </c>
      <c r="C59" s="74" t="s">
        <v>1830</v>
      </c>
      <c r="D59" s="35">
        <v>2324</v>
      </c>
      <c r="E59" s="35">
        <v>4319</v>
      </c>
      <c r="F59" s="2" t="s">
        <v>1392</v>
      </c>
      <c r="G59" s="19">
        <v>0</v>
      </c>
      <c r="H59" s="6">
        <v>0</v>
      </c>
      <c r="I59" s="6">
        <v>34.2</v>
      </c>
      <c r="J59" s="738" t="s">
        <v>1801</v>
      </c>
    </row>
    <row r="60" spans="1:10" ht="12" customHeight="1">
      <c r="A60" s="35">
        <v>81</v>
      </c>
      <c r="B60" s="35">
        <v>106</v>
      </c>
      <c r="C60" s="74" t="s">
        <v>1830</v>
      </c>
      <c r="D60" s="35">
        <v>2329</v>
      </c>
      <c r="E60" s="35">
        <v>4339</v>
      </c>
      <c r="F60" s="2" t="s">
        <v>874</v>
      </c>
      <c r="G60" s="19">
        <v>0</v>
      </c>
      <c r="H60" s="6">
        <v>0</v>
      </c>
      <c r="I60" s="6">
        <v>1</v>
      </c>
      <c r="J60" s="738" t="s">
        <v>1801</v>
      </c>
    </row>
    <row r="61" spans="1:10" ht="12" customHeight="1">
      <c r="A61" s="35">
        <v>38</v>
      </c>
      <c r="B61" s="35">
        <v>108</v>
      </c>
      <c r="C61" s="74" t="s">
        <v>1833</v>
      </c>
      <c r="D61" s="35">
        <v>2111</v>
      </c>
      <c r="E61" s="35">
        <v>6171</v>
      </c>
      <c r="F61" s="2" t="s">
        <v>172</v>
      </c>
      <c r="G61" s="19">
        <v>30</v>
      </c>
      <c r="H61" s="6">
        <v>30</v>
      </c>
      <c r="I61" s="6">
        <v>19.3</v>
      </c>
      <c r="J61" s="738">
        <f t="shared" si="0"/>
        <v>64.33333333333333</v>
      </c>
    </row>
    <row r="62" spans="1:10" ht="12" customHeight="1">
      <c r="A62" s="35">
        <v>39</v>
      </c>
      <c r="B62" s="35" t="s">
        <v>1834</v>
      </c>
      <c r="C62" s="74" t="s">
        <v>1833</v>
      </c>
      <c r="D62" s="35" t="s">
        <v>1824</v>
      </c>
      <c r="E62" s="35">
        <v>6171</v>
      </c>
      <c r="F62" s="2" t="s">
        <v>1826</v>
      </c>
      <c r="G62" s="19">
        <v>1950</v>
      </c>
      <c r="H62" s="6">
        <v>1950</v>
      </c>
      <c r="I62" s="6">
        <v>2198.8</v>
      </c>
      <c r="J62" s="738">
        <f t="shared" si="0"/>
        <v>112.75897435897437</v>
      </c>
    </row>
    <row r="63" spans="1:10" ht="12" customHeight="1">
      <c r="A63" s="35">
        <v>40</v>
      </c>
      <c r="B63" s="35">
        <v>108</v>
      </c>
      <c r="C63" s="74" t="s">
        <v>1833</v>
      </c>
      <c r="D63" s="35">
        <v>2310</v>
      </c>
      <c r="E63" s="35">
        <v>6171</v>
      </c>
      <c r="F63" s="2" t="s">
        <v>1828</v>
      </c>
      <c r="G63" s="19">
        <v>5</v>
      </c>
      <c r="H63" s="6">
        <v>5</v>
      </c>
      <c r="I63" s="6">
        <v>170.1</v>
      </c>
      <c r="J63" s="738">
        <f t="shared" si="0"/>
        <v>3401.9999999999995</v>
      </c>
    </row>
    <row r="64" spans="1:10" ht="12" customHeight="1">
      <c r="A64" s="35">
        <v>77</v>
      </c>
      <c r="B64" s="35">
        <v>108</v>
      </c>
      <c r="C64" s="74" t="s">
        <v>1833</v>
      </c>
      <c r="D64" s="35">
        <v>2324</v>
      </c>
      <c r="E64" s="35">
        <v>6171</v>
      </c>
      <c r="F64" s="2" t="s">
        <v>1392</v>
      </c>
      <c r="G64" s="19">
        <v>0</v>
      </c>
      <c r="H64" s="6">
        <v>0</v>
      </c>
      <c r="I64" s="6">
        <v>338.9</v>
      </c>
      <c r="J64" s="738" t="s">
        <v>1801</v>
      </c>
    </row>
    <row r="65" spans="1:10" ht="12" customHeight="1">
      <c r="A65" s="35">
        <v>76</v>
      </c>
      <c r="B65" s="35">
        <v>108</v>
      </c>
      <c r="C65" s="74" t="s">
        <v>1833</v>
      </c>
      <c r="D65" s="35">
        <v>2329</v>
      </c>
      <c r="E65" s="35">
        <v>6171</v>
      </c>
      <c r="F65" s="2" t="s">
        <v>874</v>
      </c>
      <c r="G65" s="19">
        <v>0</v>
      </c>
      <c r="H65" s="6">
        <v>0</v>
      </c>
      <c r="I65" s="6">
        <v>5.5</v>
      </c>
      <c r="J65" s="738" t="s">
        <v>1801</v>
      </c>
    </row>
    <row r="66" spans="1:10" ht="12" customHeight="1">
      <c r="A66" s="35">
        <v>41</v>
      </c>
      <c r="B66" s="35">
        <v>110</v>
      </c>
      <c r="C66" s="74" t="s">
        <v>1802</v>
      </c>
      <c r="D66" s="35" t="s">
        <v>1810</v>
      </c>
      <c r="E66" s="35" t="s">
        <v>1811</v>
      </c>
      <c r="F66" s="2" t="s">
        <v>1812</v>
      </c>
      <c r="G66" s="19">
        <v>350</v>
      </c>
      <c r="H66" s="6">
        <v>350</v>
      </c>
      <c r="I66" s="6">
        <v>240.9</v>
      </c>
      <c r="J66" s="738">
        <f t="shared" si="0"/>
        <v>68.82857142857142</v>
      </c>
    </row>
    <row r="67" spans="1:10" ht="12" customHeight="1">
      <c r="A67" s="35">
        <v>108</v>
      </c>
      <c r="B67" s="35">
        <v>110</v>
      </c>
      <c r="C67" s="74" t="s">
        <v>1802</v>
      </c>
      <c r="D67" s="35" t="s">
        <v>1810</v>
      </c>
      <c r="E67" s="35" t="s">
        <v>1811</v>
      </c>
      <c r="F67" s="2" t="s">
        <v>1464</v>
      </c>
      <c r="G67" s="19">
        <v>0</v>
      </c>
      <c r="H67" s="6">
        <v>0</v>
      </c>
      <c r="I67" s="6">
        <v>69.9</v>
      </c>
      <c r="J67" s="738" t="s">
        <v>1801</v>
      </c>
    </row>
    <row r="68" spans="1:10" ht="12" customHeight="1">
      <c r="A68" s="35">
        <v>93</v>
      </c>
      <c r="B68" s="35">
        <v>111</v>
      </c>
      <c r="C68" s="74" t="s">
        <v>878</v>
      </c>
      <c r="D68" s="35">
        <v>2329</v>
      </c>
      <c r="E68" s="35">
        <v>3635</v>
      </c>
      <c r="F68" s="2" t="s">
        <v>874</v>
      </c>
      <c r="G68" s="19">
        <v>0</v>
      </c>
      <c r="H68" s="6">
        <v>0</v>
      </c>
      <c r="I68" s="6">
        <v>11</v>
      </c>
      <c r="J68" s="738" t="s">
        <v>1801</v>
      </c>
    </row>
    <row r="69" spans="1:10" ht="12" customHeight="1">
      <c r="A69" s="35">
        <v>42</v>
      </c>
      <c r="B69" s="35">
        <v>112</v>
      </c>
      <c r="C69" s="74" t="s">
        <v>1835</v>
      </c>
      <c r="D69" s="35">
        <v>2111</v>
      </c>
      <c r="E69" s="35">
        <v>3635</v>
      </c>
      <c r="F69" s="2" t="s">
        <v>1816</v>
      </c>
      <c r="G69" s="19">
        <v>100</v>
      </c>
      <c r="H69" s="6">
        <v>100</v>
      </c>
      <c r="I69" s="6">
        <v>0</v>
      </c>
      <c r="J69" s="738">
        <f t="shared" si="0"/>
        <v>0</v>
      </c>
    </row>
    <row r="70" spans="1:10" ht="12" customHeight="1">
      <c r="A70" s="35">
        <v>96</v>
      </c>
      <c r="B70" s="35">
        <v>112</v>
      </c>
      <c r="C70" s="74" t="s">
        <v>1835</v>
      </c>
      <c r="D70" s="35">
        <v>2324</v>
      </c>
      <c r="E70" s="35">
        <v>3635</v>
      </c>
      <c r="F70" s="2" t="s">
        <v>1392</v>
      </c>
      <c r="G70" s="19">
        <v>0</v>
      </c>
      <c r="H70" s="6">
        <v>0</v>
      </c>
      <c r="I70" s="6">
        <v>537</v>
      </c>
      <c r="J70" s="738" t="s">
        <v>1801</v>
      </c>
    </row>
    <row r="71" spans="1:10" ht="12" customHeight="1">
      <c r="A71" s="35">
        <v>110</v>
      </c>
      <c r="B71" s="35">
        <v>112</v>
      </c>
      <c r="C71" s="74" t="s">
        <v>1835</v>
      </c>
      <c r="D71" s="35">
        <v>2329</v>
      </c>
      <c r="E71" s="35">
        <v>3635</v>
      </c>
      <c r="F71" s="2" t="s">
        <v>874</v>
      </c>
      <c r="G71" s="19">
        <v>0</v>
      </c>
      <c r="H71" s="6">
        <v>172</v>
      </c>
      <c r="I71" s="6">
        <v>276.6</v>
      </c>
      <c r="J71" s="737">
        <f t="shared" si="0"/>
        <v>160.8139534883721</v>
      </c>
    </row>
    <row r="72" spans="1:10" ht="12" customHeight="1">
      <c r="A72" s="35">
        <v>138</v>
      </c>
      <c r="B72" s="35">
        <v>113</v>
      </c>
      <c r="C72" s="74" t="s">
        <v>1804</v>
      </c>
      <c r="D72" s="35">
        <v>2111</v>
      </c>
      <c r="E72" s="35">
        <v>3639</v>
      </c>
      <c r="F72" s="2" t="s">
        <v>1289</v>
      </c>
      <c r="G72" s="19">
        <v>0</v>
      </c>
      <c r="H72" s="6">
        <v>0</v>
      </c>
      <c r="I72" s="6">
        <v>4.2</v>
      </c>
      <c r="J72" s="738" t="s">
        <v>1801</v>
      </c>
    </row>
    <row r="73" spans="1:10" ht="12" customHeight="1">
      <c r="A73" s="35">
        <v>43</v>
      </c>
      <c r="B73" s="35" t="s">
        <v>1803</v>
      </c>
      <c r="C73" s="74" t="s">
        <v>1804</v>
      </c>
      <c r="D73" s="35" t="s">
        <v>1810</v>
      </c>
      <c r="E73" s="35" t="s">
        <v>1811</v>
      </c>
      <c r="F73" s="2" t="s">
        <v>1812</v>
      </c>
      <c r="G73" s="19">
        <v>800</v>
      </c>
      <c r="H73" s="6">
        <v>800</v>
      </c>
      <c r="I73" s="6">
        <v>255.2</v>
      </c>
      <c r="J73" s="737">
        <f t="shared" si="0"/>
        <v>31.900000000000002</v>
      </c>
    </row>
    <row r="74" spans="1:10" ht="12" customHeight="1">
      <c r="A74" s="35">
        <v>44</v>
      </c>
      <c r="B74" s="30">
        <v>114</v>
      </c>
      <c r="C74" s="61" t="s">
        <v>1836</v>
      </c>
      <c r="D74" s="26">
        <v>2329</v>
      </c>
      <c r="E74" s="26">
        <v>3612</v>
      </c>
      <c r="F74" s="2" t="s">
        <v>1820</v>
      </c>
      <c r="G74" s="19">
        <v>30</v>
      </c>
      <c r="H74" s="6">
        <v>30</v>
      </c>
      <c r="I74" s="6">
        <v>33.5</v>
      </c>
      <c r="J74" s="737">
        <f t="shared" si="0"/>
        <v>111.66666666666667</v>
      </c>
    </row>
    <row r="75" spans="1:10" ht="12" customHeight="1">
      <c r="A75" s="35">
        <v>45</v>
      </c>
      <c r="B75" s="35" t="s">
        <v>1629</v>
      </c>
      <c r="C75" s="74" t="s">
        <v>1836</v>
      </c>
      <c r="D75" s="35" t="s">
        <v>1837</v>
      </c>
      <c r="E75" s="35">
        <v>3639</v>
      </c>
      <c r="F75" s="2" t="s">
        <v>1838</v>
      </c>
      <c r="G75" s="19">
        <v>3000</v>
      </c>
      <c r="H75" s="6">
        <v>3000</v>
      </c>
      <c r="I75" s="6">
        <v>3132.6</v>
      </c>
      <c r="J75" s="737">
        <f t="shared" si="0"/>
        <v>104.42</v>
      </c>
    </row>
    <row r="76" spans="1:10" ht="12" customHeight="1">
      <c r="A76" s="35">
        <v>46</v>
      </c>
      <c r="B76" s="35" t="s">
        <v>1629</v>
      </c>
      <c r="C76" s="74" t="s">
        <v>1836</v>
      </c>
      <c r="D76" s="35">
        <v>2132</v>
      </c>
      <c r="E76" s="35">
        <v>3639</v>
      </c>
      <c r="F76" s="2" t="s">
        <v>698</v>
      </c>
      <c r="G76" s="19">
        <v>450</v>
      </c>
      <c r="H76" s="6">
        <v>450</v>
      </c>
      <c r="I76" s="6">
        <v>559.2</v>
      </c>
      <c r="J76" s="737">
        <f t="shared" si="0"/>
        <v>124.26666666666668</v>
      </c>
    </row>
    <row r="77" spans="1:10" ht="12" customHeight="1">
      <c r="A77" s="35">
        <v>91</v>
      </c>
      <c r="B77" s="35">
        <v>114</v>
      </c>
      <c r="C77" s="74" t="s">
        <v>1836</v>
      </c>
      <c r="D77" s="35">
        <v>2310</v>
      </c>
      <c r="E77" s="35">
        <v>3639</v>
      </c>
      <c r="F77" s="2" t="s">
        <v>1828</v>
      </c>
      <c r="G77" s="19">
        <v>0</v>
      </c>
      <c r="H77" s="6">
        <v>0</v>
      </c>
      <c r="I77" s="6">
        <v>257</v>
      </c>
      <c r="J77" s="738" t="s">
        <v>1801</v>
      </c>
    </row>
    <row r="78" spans="1:10" ht="12" customHeight="1">
      <c r="A78" s="35">
        <v>105</v>
      </c>
      <c r="B78" s="30">
        <v>114</v>
      </c>
      <c r="C78" s="61" t="s">
        <v>1836</v>
      </c>
      <c r="D78" s="26">
        <v>2329</v>
      </c>
      <c r="E78" s="26">
        <v>3639</v>
      </c>
      <c r="F78" s="2" t="s">
        <v>879</v>
      </c>
      <c r="G78" s="19">
        <v>0</v>
      </c>
      <c r="H78" s="6">
        <v>0</v>
      </c>
      <c r="I78" s="6">
        <v>34</v>
      </c>
      <c r="J78" s="738" t="s">
        <v>1801</v>
      </c>
    </row>
    <row r="79" spans="1:10" ht="12" customHeight="1">
      <c r="A79" s="35">
        <v>133</v>
      </c>
      <c r="B79" s="30">
        <v>114</v>
      </c>
      <c r="C79" s="61" t="s">
        <v>1836</v>
      </c>
      <c r="D79" s="26">
        <v>2329</v>
      </c>
      <c r="E79" s="26">
        <v>3639</v>
      </c>
      <c r="F79" s="2" t="s">
        <v>1820</v>
      </c>
      <c r="G79" s="19">
        <v>0</v>
      </c>
      <c r="H79" s="6">
        <v>0</v>
      </c>
      <c r="I79" s="6">
        <v>11.5</v>
      </c>
      <c r="J79" s="738" t="s">
        <v>1801</v>
      </c>
    </row>
    <row r="80" spans="1:10" ht="12" customHeight="1">
      <c r="A80" s="35">
        <v>47</v>
      </c>
      <c r="B80" s="35">
        <v>115</v>
      </c>
      <c r="C80" s="74" t="s">
        <v>1839</v>
      </c>
      <c r="D80" s="35" t="s">
        <v>1817</v>
      </c>
      <c r="E80" s="35" t="s">
        <v>1840</v>
      </c>
      <c r="F80" s="2" t="s">
        <v>1462</v>
      </c>
      <c r="G80" s="19">
        <v>7000</v>
      </c>
      <c r="H80" s="6">
        <v>7000</v>
      </c>
      <c r="I80" s="6">
        <v>6730</v>
      </c>
      <c r="J80" s="738">
        <f t="shared" si="0"/>
        <v>96.14285714285714</v>
      </c>
    </row>
    <row r="81" spans="1:10" ht="12" customHeight="1">
      <c r="A81" s="35">
        <v>48</v>
      </c>
      <c r="B81" s="35">
        <v>115</v>
      </c>
      <c r="C81" s="74" t="s">
        <v>1839</v>
      </c>
      <c r="D81" s="35">
        <v>2111</v>
      </c>
      <c r="E81" s="35">
        <v>2212</v>
      </c>
      <c r="F81" s="2" t="s">
        <v>175</v>
      </c>
      <c r="G81" s="19">
        <v>240</v>
      </c>
      <c r="H81" s="6">
        <v>240</v>
      </c>
      <c r="I81" s="6">
        <v>112</v>
      </c>
      <c r="J81" s="738">
        <f t="shared" si="0"/>
        <v>46.666666666666664</v>
      </c>
    </row>
    <row r="82" spans="1:10" ht="12" customHeight="1">
      <c r="A82" s="35">
        <v>87</v>
      </c>
      <c r="B82" s="35">
        <v>115</v>
      </c>
      <c r="C82" s="74" t="s">
        <v>1839</v>
      </c>
      <c r="D82" s="35">
        <v>2111</v>
      </c>
      <c r="E82" s="35">
        <v>2212</v>
      </c>
      <c r="F82" s="2" t="s">
        <v>1844</v>
      </c>
      <c r="G82" s="19">
        <v>0</v>
      </c>
      <c r="H82" s="6">
        <v>0</v>
      </c>
      <c r="I82" s="6">
        <v>1.7</v>
      </c>
      <c r="J82" s="738" t="s">
        <v>1801</v>
      </c>
    </row>
    <row r="83" spans="1:10" ht="12" customHeight="1">
      <c r="A83" s="35">
        <v>120</v>
      </c>
      <c r="B83" s="35">
        <v>115</v>
      </c>
      <c r="C83" s="74" t="s">
        <v>1839</v>
      </c>
      <c r="D83" s="35" t="s">
        <v>1837</v>
      </c>
      <c r="E83" s="35">
        <v>3745</v>
      </c>
      <c r="F83" s="2" t="s">
        <v>1838</v>
      </c>
      <c r="G83" s="19">
        <v>0</v>
      </c>
      <c r="H83" s="6">
        <v>0</v>
      </c>
      <c r="I83" s="6">
        <v>387.3</v>
      </c>
      <c r="J83" s="738" t="s">
        <v>1801</v>
      </c>
    </row>
    <row r="84" spans="1:10" ht="12" customHeight="1">
      <c r="A84" s="35">
        <v>49</v>
      </c>
      <c r="B84" s="35" t="s">
        <v>1841</v>
      </c>
      <c r="C84" s="74" t="s">
        <v>1839</v>
      </c>
      <c r="D84" s="35" t="s">
        <v>1824</v>
      </c>
      <c r="E84" s="35">
        <v>2212</v>
      </c>
      <c r="F84" s="2" t="s">
        <v>697</v>
      </c>
      <c r="G84" s="19">
        <v>4500</v>
      </c>
      <c r="H84" s="6">
        <v>4620</v>
      </c>
      <c r="I84" s="6">
        <v>4841</v>
      </c>
      <c r="J84" s="737">
        <f t="shared" si="0"/>
        <v>104.78354978354977</v>
      </c>
    </row>
    <row r="85" spans="1:10" ht="12" customHeight="1">
      <c r="A85" s="35">
        <v>50</v>
      </c>
      <c r="B85" s="35">
        <v>115</v>
      </c>
      <c r="C85" s="74" t="s">
        <v>1839</v>
      </c>
      <c r="D85" s="35">
        <v>2132</v>
      </c>
      <c r="E85" s="35">
        <v>2212</v>
      </c>
      <c r="F85" s="2" t="s">
        <v>696</v>
      </c>
      <c r="G85" s="19">
        <v>600</v>
      </c>
      <c r="H85" s="6">
        <v>600</v>
      </c>
      <c r="I85" s="6">
        <v>863.6</v>
      </c>
      <c r="J85" s="737">
        <f t="shared" si="0"/>
        <v>143.93333333333334</v>
      </c>
    </row>
    <row r="86" spans="1:10" ht="12" customHeight="1">
      <c r="A86" s="35">
        <v>51</v>
      </c>
      <c r="B86" s="35" t="s">
        <v>1841</v>
      </c>
      <c r="C86" s="74" t="s">
        <v>1839</v>
      </c>
      <c r="D86" s="35" t="s">
        <v>1824</v>
      </c>
      <c r="E86" s="35">
        <v>3639</v>
      </c>
      <c r="F86" s="2" t="s">
        <v>628</v>
      </c>
      <c r="G86" s="19">
        <v>40000</v>
      </c>
      <c r="H86" s="6">
        <v>60575</v>
      </c>
      <c r="I86" s="6">
        <v>61141.8</v>
      </c>
      <c r="J86" s="737">
        <f t="shared" si="0"/>
        <v>100.93569954601733</v>
      </c>
    </row>
    <row r="87" spans="1:10" ht="12" customHeight="1">
      <c r="A87" s="35">
        <v>52</v>
      </c>
      <c r="B87" s="35">
        <v>115</v>
      </c>
      <c r="C87" s="74" t="s">
        <v>1839</v>
      </c>
      <c r="D87" s="35">
        <v>2132</v>
      </c>
      <c r="E87" s="35">
        <v>3639</v>
      </c>
      <c r="F87" s="2" t="s">
        <v>176</v>
      </c>
      <c r="G87" s="19">
        <v>2000</v>
      </c>
      <c r="H87" s="6">
        <v>2000</v>
      </c>
      <c r="I87" s="6">
        <v>1200</v>
      </c>
      <c r="J87" s="737">
        <f t="shared" si="0"/>
        <v>60</v>
      </c>
    </row>
    <row r="88" spans="1:10" ht="12" customHeight="1">
      <c r="A88" s="35">
        <v>53</v>
      </c>
      <c r="B88" s="35">
        <v>115</v>
      </c>
      <c r="C88" s="74" t="s">
        <v>1839</v>
      </c>
      <c r="D88" s="35">
        <v>2132</v>
      </c>
      <c r="E88" s="35">
        <v>3639</v>
      </c>
      <c r="F88" s="2" t="s">
        <v>1826</v>
      </c>
      <c r="G88" s="19">
        <v>98</v>
      </c>
      <c r="H88" s="6">
        <v>98</v>
      </c>
      <c r="I88" s="6">
        <v>114</v>
      </c>
      <c r="J88" s="737">
        <f t="shared" si="0"/>
        <v>116.3265306122449</v>
      </c>
    </row>
    <row r="89" spans="1:10" ht="12" customHeight="1">
      <c r="A89" s="35">
        <v>136</v>
      </c>
      <c r="B89" s="35">
        <v>115</v>
      </c>
      <c r="C89" s="74" t="s">
        <v>1839</v>
      </c>
      <c r="D89" s="35">
        <v>2310</v>
      </c>
      <c r="E89" s="35">
        <v>3639</v>
      </c>
      <c r="F89" s="2" t="s">
        <v>1828</v>
      </c>
      <c r="G89" s="19">
        <v>0</v>
      </c>
      <c r="H89" s="6">
        <v>0</v>
      </c>
      <c r="I89" s="6">
        <v>198.3</v>
      </c>
      <c r="J89" s="738" t="s">
        <v>1801</v>
      </c>
    </row>
    <row r="90" spans="1:10" ht="12" customHeight="1">
      <c r="A90" s="35">
        <v>94</v>
      </c>
      <c r="B90" s="35">
        <v>115</v>
      </c>
      <c r="C90" s="74" t="s">
        <v>1839</v>
      </c>
      <c r="D90" s="35">
        <v>2322</v>
      </c>
      <c r="E90" s="35">
        <v>3639</v>
      </c>
      <c r="F90" s="2" t="s">
        <v>1379</v>
      </c>
      <c r="G90" s="19">
        <v>0</v>
      </c>
      <c r="H90" s="6">
        <v>50047</v>
      </c>
      <c r="I90" s="6">
        <v>49528</v>
      </c>
      <c r="J90" s="738">
        <f t="shared" si="0"/>
        <v>98.96297480368453</v>
      </c>
    </row>
    <row r="91" spans="1:10" ht="12" customHeight="1">
      <c r="A91" s="35">
        <v>54</v>
      </c>
      <c r="B91" s="35">
        <v>115</v>
      </c>
      <c r="C91" s="74" t="s">
        <v>1839</v>
      </c>
      <c r="D91" s="35">
        <v>2324</v>
      </c>
      <c r="E91" s="35">
        <v>3722</v>
      </c>
      <c r="F91" s="2" t="s">
        <v>1736</v>
      </c>
      <c r="G91" s="19">
        <v>250</v>
      </c>
      <c r="H91" s="6">
        <v>250</v>
      </c>
      <c r="I91" s="6">
        <v>507.1</v>
      </c>
      <c r="J91" s="738">
        <f t="shared" si="0"/>
        <v>202.84</v>
      </c>
    </row>
    <row r="92" spans="1:10" ht="12" customHeight="1">
      <c r="A92" s="35">
        <v>75</v>
      </c>
      <c r="B92" s="35">
        <v>115</v>
      </c>
      <c r="C92" s="74" t="s">
        <v>1839</v>
      </c>
      <c r="D92" s="35">
        <v>2324</v>
      </c>
      <c r="E92" s="35">
        <v>3639</v>
      </c>
      <c r="F92" s="2" t="s">
        <v>1392</v>
      </c>
      <c r="G92" s="19">
        <v>0</v>
      </c>
      <c r="H92" s="6">
        <v>0</v>
      </c>
      <c r="I92" s="6">
        <v>25.2</v>
      </c>
      <c r="J92" s="738" t="s">
        <v>1801</v>
      </c>
    </row>
    <row r="93" spans="1:10" ht="12" customHeight="1">
      <c r="A93" s="35">
        <v>83</v>
      </c>
      <c r="B93" s="35">
        <v>115</v>
      </c>
      <c r="C93" s="74" t="s">
        <v>1839</v>
      </c>
      <c r="D93" s="35">
        <v>2329</v>
      </c>
      <c r="E93" s="35">
        <v>3639</v>
      </c>
      <c r="F93" s="2" t="s">
        <v>874</v>
      </c>
      <c r="G93" s="19">
        <v>0</v>
      </c>
      <c r="H93" s="6">
        <v>0</v>
      </c>
      <c r="I93" s="6">
        <v>379.4</v>
      </c>
      <c r="J93" s="738" t="s">
        <v>1801</v>
      </c>
    </row>
    <row r="94" spans="1:10" ht="12" customHeight="1">
      <c r="A94" s="35">
        <v>55</v>
      </c>
      <c r="B94" s="35" t="s">
        <v>1805</v>
      </c>
      <c r="C94" s="74" t="s">
        <v>1806</v>
      </c>
      <c r="D94" s="35" t="s">
        <v>1810</v>
      </c>
      <c r="E94" s="35" t="s">
        <v>1811</v>
      </c>
      <c r="F94" s="2" t="s">
        <v>1812</v>
      </c>
      <c r="G94" s="19">
        <v>290</v>
      </c>
      <c r="H94" s="6">
        <v>290</v>
      </c>
      <c r="I94" s="6">
        <v>488.7</v>
      </c>
      <c r="J94" s="738">
        <f t="shared" si="0"/>
        <v>168.51724137931035</v>
      </c>
    </row>
    <row r="95" spans="1:10" ht="12" customHeight="1">
      <c r="A95" s="35">
        <v>56</v>
      </c>
      <c r="B95" s="35">
        <v>119</v>
      </c>
      <c r="C95" s="74" t="s">
        <v>1842</v>
      </c>
      <c r="D95" s="35">
        <v>2111</v>
      </c>
      <c r="E95" s="35">
        <v>2140</v>
      </c>
      <c r="F95" s="2" t="s">
        <v>1844</v>
      </c>
      <c r="G95" s="19">
        <v>100</v>
      </c>
      <c r="H95" s="6">
        <v>100</v>
      </c>
      <c r="I95" s="6">
        <v>119.3</v>
      </c>
      <c r="J95" s="738">
        <f t="shared" si="0"/>
        <v>119.30000000000001</v>
      </c>
    </row>
    <row r="96" spans="1:10" ht="12" customHeight="1">
      <c r="A96" s="35">
        <v>57</v>
      </c>
      <c r="B96" s="35">
        <v>119</v>
      </c>
      <c r="C96" s="74" t="s">
        <v>1842</v>
      </c>
      <c r="D96" s="35">
        <v>2111</v>
      </c>
      <c r="E96" s="35">
        <v>6171</v>
      </c>
      <c r="F96" s="2" t="s">
        <v>1844</v>
      </c>
      <c r="G96" s="19">
        <v>5</v>
      </c>
      <c r="H96" s="6">
        <v>5</v>
      </c>
      <c r="I96" s="6">
        <v>2.3</v>
      </c>
      <c r="J96" s="738">
        <f t="shared" si="0"/>
        <v>46</v>
      </c>
    </row>
    <row r="97" spans="1:10" ht="12" customHeight="1">
      <c r="A97" s="35">
        <v>58</v>
      </c>
      <c r="B97" s="35">
        <v>119</v>
      </c>
      <c r="C97" s="74" t="s">
        <v>1842</v>
      </c>
      <c r="D97" s="35">
        <v>2112</v>
      </c>
      <c r="E97" s="35">
        <v>2140</v>
      </c>
      <c r="F97" s="2" t="s">
        <v>1819</v>
      </c>
      <c r="G97" s="19">
        <v>400</v>
      </c>
      <c r="H97" s="6">
        <v>290.7</v>
      </c>
      <c r="I97" s="6">
        <v>290.7</v>
      </c>
      <c r="J97" s="738">
        <f t="shared" si="0"/>
        <v>100</v>
      </c>
    </row>
    <row r="98" spans="1:10" ht="12" customHeight="1">
      <c r="A98" s="35">
        <v>59</v>
      </c>
      <c r="B98" s="35">
        <v>119</v>
      </c>
      <c r="C98" s="74" t="s">
        <v>1842</v>
      </c>
      <c r="D98" s="35">
        <v>2329</v>
      </c>
      <c r="E98" s="35">
        <v>2140</v>
      </c>
      <c r="F98" s="2" t="s">
        <v>1820</v>
      </c>
      <c r="G98" s="19">
        <v>1000</v>
      </c>
      <c r="H98" s="6">
        <v>750</v>
      </c>
      <c r="I98" s="6">
        <v>750.1</v>
      </c>
      <c r="J98" s="738">
        <f t="shared" si="0"/>
        <v>100.01333333333334</v>
      </c>
    </row>
    <row r="99" spans="1:10" ht="12" customHeight="1">
      <c r="A99" s="35">
        <v>97</v>
      </c>
      <c r="B99" s="35">
        <v>120</v>
      </c>
      <c r="C99" s="74" t="s">
        <v>880</v>
      </c>
      <c r="D99" s="35">
        <v>2324</v>
      </c>
      <c r="E99" s="35">
        <v>6171</v>
      </c>
      <c r="F99" s="2" t="s">
        <v>1392</v>
      </c>
      <c r="G99" s="19">
        <v>0</v>
      </c>
      <c r="H99" s="6">
        <v>0</v>
      </c>
      <c r="I99" s="6">
        <v>420.9</v>
      </c>
      <c r="J99" s="738" t="s">
        <v>1801</v>
      </c>
    </row>
    <row r="100" spans="1:10" ht="12" customHeight="1">
      <c r="A100" s="35">
        <v>58</v>
      </c>
      <c r="B100" s="35">
        <v>122</v>
      </c>
      <c r="C100" s="74" t="s">
        <v>1290</v>
      </c>
      <c r="D100" s="35">
        <v>2112</v>
      </c>
      <c r="E100" s="35">
        <v>2140</v>
      </c>
      <c r="F100" s="2" t="s">
        <v>1819</v>
      </c>
      <c r="G100" s="19">
        <v>0</v>
      </c>
      <c r="H100" s="6">
        <v>109.3</v>
      </c>
      <c r="I100" s="6">
        <v>16</v>
      </c>
      <c r="J100" s="738">
        <f>(I100/H100)*100</f>
        <v>14.63860933211345</v>
      </c>
    </row>
    <row r="101" spans="1:10" ht="12" customHeight="1">
      <c r="A101" s="35">
        <v>59</v>
      </c>
      <c r="B101" s="35">
        <v>122</v>
      </c>
      <c r="C101" s="74" t="s">
        <v>1290</v>
      </c>
      <c r="D101" s="35">
        <v>2329</v>
      </c>
      <c r="E101" s="35">
        <v>2140</v>
      </c>
      <c r="F101" s="2" t="s">
        <v>1820</v>
      </c>
      <c r="G101" s="19">
        <v>0</v>
      </c>
      <c r="H101" s="6">
        <v>250</v>
      </c>
      <c r="I101" s="6">
        <v>350</v>
      </c>
      <c r="J101" s="738">
        <f>(I101/H101)*100</f>
        <v>140</v>
      </c>
    </row>
    <row r="102" spans="1:10" ht="12" customHeight="1">
      <c r="A102" s="35">
        <v>60</v>
      </c>
      <c r="B102" s="35" t="s">
        <v>1850</v>
      </c>
      <c r="C102" s="74" t="s">
        <v>1598</v>
      </c>
      <c r="D102" s="35" t="s">
        <v>1817</v>
      </c>
      <c r="E102" s="35" t="s">
        <v>1851</v>
      </c>
      <c r="F102" s="2" t="s">
        <v>173</v>
      </c>
      <c r="G102" s="19">
        <v>9100</v>
      </c>
      <c r="H102" s="6">
        <v>9100</v>
      </c>
      <c r="I102" s="6">
        <v>8644.3</v>
      </c>
      <c r="J102" s="738">
        <f t="shared" si="0"/>
        <v>94.99230769230769</v>
      </c>
    </row>
    <row r="103" spans="1:10" ht="12" customHeight="1">
      <c r="A103" s="35">
        <v>61</v>
      </c>
      <c r="B103" s="35" t="s">
        <v>1850</v>
      </c>
      <c r="C103" s="74" t="s">
        <v>1598</v>
      </c>
      <c r="D103" s="35" t="s">
        <v>1817</v>
      </c>
      <c r="E103" s="35" t="s">
        <v>1851</v>
      </c>
      <c r="F103" s="2" t="s">
        <v>1463</v>
      </c>
      <c r="G103" s="19">
        <v>1300</v>
      </c>
      <c r="H103" s="6">
        <v>1300</v>
      </c>
      <c r="I103" s="6">
        <v>1030.5</v>
      </c>
      <c r="J103" s="738">
        <f t="shared" si="0"/>
        <v>79.26923076923077</v>
      </c>
    </row>
    <row r="104" spans="1:10" ht="12" customHeight="1">
      <c r="A104" s="35">
        <v>62</v>
      </c>
      <c r="B104" s="35">
        <v>191</v>
      </c>
      <c r="C104" s="74" t="s">
        <v>1598</v>
      </c>
      <c r="D104" s="35">
        <v>2132</v>
      </c>
      <c r="E104" s="35">
        <v>3419</v>
      </c>
      <c r="F104" s="2" t="s">
        <v>177</v>
      </c>
      <c r="G104" s="56">
        <v>1000</v>
      </c>
      <c r="H104" s="98">
        <v>1000</v>
      </c>
      <c r="I104" s="98">
        <v>1009.5</v>
      </c>
      <c r="J104" s="738">
        <f aca="true" t="shared" si="1" ref="J104:J142">(I104/H104)*100</f>
        <v>100.95</v>
      </c>
    </row>
    <row r="105" spans="1:10" ht="12" customHeight="1">
      <c r="A105" s="35">
        <v>80</v>
      </c>
      <c r="B105" s="35">
        <v>191</v>
      </c>
      <c r="C105" s="74" t="s">
        <v>1598</v>
      </c>
      <c r="D105" s="35">
        <v>2324</v>
      </c>
      <c r="E105" s="35">
        <v>3419</v>
      </c>
      <c r="F105" s="2" t="s">
        <v>1392</v>
      </c>
      <c r="G105" s="56">
        <v>0</v>
      </c>
      <c r="H105" s="98">
        <v>0</v>
      </c>
      <c r="I105" s="98">
        <v>38.6</v>
      </c>
      <c r="J105" s="738" t="s">
        <v>1801</v>
      </c>
    </row>
    <row r="106" spans="1:10" ht="12" customHeight="1">
      <c r="A106" s="35">
        <v>111</v>
      </c>
      <c r="B106" s="35">
        <v>191</v>
      </c>
      <c r="C106" s="74" t="s">
        <v>1598</v>
      </c>
      <c r="D106" s="35">
        <v>2210</v>
      </c>
      <c r="E106" s="35">
        <v>3419</v>
      </c>
      <c r="F106" s="2" t="s">
        <v>1812</v>
      </c>
      <c r="G106" s="56">
        <v>0</v>
      </c>
      <c r="H106" s="98">
        <v>0</v>
      </c>
      <c r="I106" s="98">
        <v>5.8</v>
      </c>
      <c r="J106" s="738" t="s">
        <v>1801</v>
      </c>
    </row>
    <row r="107" spans="1:10" ht="12" customHeight="1">
      <c r="A107" s="35">
        <v>63</v>
      </c>
      <c r="B107" s="35" t="s">
        <v>1852</v>
      </c>
      <c r="C107" s="74" t="s">
        <v>1853</v>
      </c>
      <c r="D107" s="35" t="s">
        <v>1817</v>
      </c>
      <c r="E107" s="35" t="s">
        <v>1851</v>
      </c>
      <c r="F107" s="2" t="s">
        <v>1844</v>
      </c>
      <c r="G107" s="56">
        <v>2200</v>
      </c>
      <c r="H107" s="98">
        <v>2200</v>
      </c>
      <c r="I107" s="98">
        <v>2587.2</v>
      </c>
      <c r="J107" s="738">
        <f t="shared" si="1"/>
        <v>117.6</v>
      </c>
    </row>
    <row r="108" spans="1:10" ht="12" customHeight="1">
      <c r="A108" s="35">
        <v>64</v>
      </c>
      <c r="B108" s="35" t="s">
        <v>1852</v>
      </c>
      <c r="C108" s="74" t="s">
        <v>1853</v>
      </c>
      <c r="D108" s="35" t="s">
        <v>1824</v>
      </c>
      <c r="E108" s="35" t="s">
        <v>1851</v>
      </c>
      <c r="F108" s="2" t="s">
        <v>1826</v>
      </c>
      <c r="G108" s="19">
        <v>350</v>
      </c>
      <c r="H108" s="6">
        <v>350</v>
      </c>
      <c r="I108" s="6">
        <v>362.6</v>
      </c>
      <c r="J108" s="738">
        <f t="shared" si="1"/>
        <v>103.60000000000001</v>
      </c>
    </row>
    <row r="109" spans="1:10" ht="12" customHeight="1">
      <c r="A109" s="35">
        <v>84</v>
      </c>
      <c r="B109" s="35">
        <v>192</v>
      </c>
      <c r="C109" s="74" t="s">
        <v>1853</v>
      </c>
      <c r="D109" s="35">
        <v>2324</v>
      </c>
      <c r="E109" s="35">
        <v>3419</v>
      </c>
      <c r="F109" s="2" t="s">
        <v>1392</v>
      </c>
      <c r="G109" s="19">
        <v>0</v>
      </c>
      <c r="H109" s="6">
        <v>0</v>
      </c>
      <c r="I109" s="6">
        <v>56.4</v>
      </c>
      <c r="J109" s="738" t="s">
        <v>1801</v>
      </c>
    </row>
    <row r="110" spans="1:10" ht="12" customHeight="1">
      <c r="A110" s="35">
        <v>118</v>
      </c>
      <c r="B110" s="35">
        <v>192</v>
      </c>
      <c r="C110" s="74" t="s">
        <v>1853</v>
      </c>
      <c r="D110" s="35">
        <v>2329</v>
      </c>
      <c r="E110" s="35">
        <v>3419</v>
      </c>
      <c r="F110" s="2" t="s">
        <v>874</v>
      </c>
      <c r="G110" s="19">
        <v>0</v>
      </c>
      <c r="H110" s="6">
        <v>0</v>
      </c>
      <c r="I110" s="6">
        <v>37.9</v>
      </c>
      <c r="J110" s="738" t="s">
        <v>1801</v>
      </c>
    </row>
    <row r="111" spans="1:10" ht="12" customHeight="1">
      <c r="A111" s="35">
        <v>65</v>
      </c>
      <c r="B111" s="35" t="s">
        <v>1854</v>
      </c>
      <c r="C111" s="74" t="s">
        <v>1855</v>
      </c>
      <c r="D111" s="35" t="s">
        <v>1817</v>
      </c>
      <c r="E111" s="35" t="s">
        <v>1851</v>
      </c>
      <c r="F111" s="2" t="s">
        <v>1844</v>
      </c>
      <c r="G111" s="19">
        <v>4000</v>
      </c>
      <c r="H111" s="6">
        <v>5223</v>
      </c>
      <c r="I111" s="6">
        <v>5295.6</v>
      </c>
      <c r="J111" s="737">
        <f t="shared" si="1"/>
        <v>101.3900057438254</v>
      </c>
    </row>
    <row r="112" spans="1:10" ht="12" customHeight="1">
      <c r="A112" s="35">
        <v>66</v>
      </c>
      <c r="B112" s="35" t="s">
        <v>1854</v>
      </c>
      <c r="C112" s="74" t="s">
        <v>1855</v>
      </c>
      <c r="D112" s="35" t="s">
        <v>1824</v>
      </c>
      <c r="E112" s="35" t="s">
        <v>1851</v>
      </c>
      <c r="F112" s="2" t="s">
        <v>1826</v>
      </c>
      <c r="G112" s="19">
        <v>50</v>
      </c>
      <c r="H112" s="6">
        <v>50</v>
      </c>
      <c r="I112" s="6">
        <v>247.9</v>
      </c>
      <c r="J112" s="737">
        <f t="shared" si="1"/>
        <v>495.8</v>
      </c>
    </row>
    <row r="113" spans="1:10" ht="12" customHeight="1">
      <c r="A113" s="35">
        <v>88</v>
      </c>
      <c r="B113" s="35">
        <v>193</v>
      </c>
      <c r="C113" s="74" t="s">
        <v>1855</v>
      </c>
      <c r="D113" s="35">
        <v>2310</v>
      </c>
      <c r="E113" s="35">
        <v>3419</v>
      </c>
      <c r="F113" s="2" t="s">
        <v>1828</v>
      </c>
      <c r="G113" s="19">
        <v>0</v>
      </c>
      <c r="H113" s="6">
        <v>0</v>
      </c>
      <c r="I113" s="6">
        <v>88.5</v>
      </c>
      <c r="J113" s="738" t="s">
        <v>1801</v>
      </c>
    </row>
    <row r="114" spans="1:10" ht="12" customHeight="1">
      <c r="A114" s="35">
        <v>78</v>
      </c>
      <c r="B114" s="35">
        <v>193</v>
      </c>
      <c r="C114" s="74" t="s">
        <v>1855</v>
      </c>
      <c r="D114" s="35">
        <v>2324</v>
      </c>
      <c r="E114" s="35">
        <v>3419</v>
      </c>
      <c r="F114" s="2" t="s">
        <v>1392</v>
      </c>
      <c r="G114" s="19">
        <v>0</v>
      </c>
      <c r="H114" s="6">
        <v>0</v>
      </c>
      <c r="I114" s="6">
        <v>2714.3</v>
      </c>
      <c r="J114" s="738" t="s">
        <v>1801</v>
      </c>
    </row>
    <row r="115" spans="1:10" ht="12" customHeight="1">
      <c r="A115" s="35">
        <v>67</v>
      </c>
      <c r="B115" s="35">
        <v>195</v>
      </c>
      <c r="C115" s="74" t="s">
        <v>1856</v>
      </c>
      <c r="D115" s="35">
        <v>2111</v>
      </c>
      <c r="E115" s="35">
        <v>6171</v>
      </c>
      <c r="F115" s="2" t="s">
        <v>174</v>
      </c>
      <c r="G115" s="19">
        <v>100</v>
      </c>
      <c r="H115" s="6">
        <v>100</v>
      </c>
      <c r="I115" s="6">
        <v>100.6</v>
      </c>
      <c r="J115" s="737">
        <f t="shared" si="1"/>
        <v>100.6</v>
      </c>
    </row>
    <row r="116" spans="1:10" ht="12" customHeight="1">
      <c r="A116" s="35">
        <v>68</v>
      </c>
      <c r="B116" s="35">
        <v>195</v>
      </c>
      <c r="C116" s="74" t="s">
        <v>1856</v>
      </c>
      <c r="D116" s="35">
        <v>2460</v>
      </c>
      <c r="E116" s="35"/>
      <c r="F116" s="2" t="s">
        <v>169</v>
      </c>
      <c r="G116" s="19">
        <v>525</v>
      </c>
      <c r="H116" s="6">
        <v>525</v>
      </c>
      <c r="I116" s="6">
        <v>527.6</v>
      </c>
      <c r="J116" s="737">
        <f t="shared" si="1"/>
        <v>100.49523809523811</v>
      </c>
    </row>
    <row r="117" spans="1:43" s="37" customFormat="1" ht="13.5" thickBot="1">
      <c r="A117" s="786" t="s">
        <v>1857</v>
      </c>
      <c r="B117" s="786"/>
      <c r="C117" s="786"/>
      <c r="D117" s="786"/>
      <c r="E117" s="786"/>
      <c r="F117" s="786"/>
      <c r="G117" s="38">
        <f>SUM(G29:G116)</f>
        <v>128760</v>
      </c>
      <c r="H117" s="99">
        <f>SUM(H29:H116)</f>
        <v>249636.7</v>
      </c>
      <c r="I117" s="99">
        <f>SUM(I29:I116)</f>
        <v>338540.50000000006</v>
      </c>
      <c r="J117" s="739">
        <f t="shared" si="1"/>
        <v>135.6132732086268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s="158" customFormat="1" ht="12.75">
      <c r="A118" s="499">
        <v>135</v>
      </c>
      <c r="B118" s="499">
        <v>100</v>
      </c>
      <c r="C118" s="498" t="s">
        <v>1809</v>
      </c>
      <c r="D118" s="499">
        <v>3113</v>
      </c>
      <c r="E118" s="499">
        <v>5311</v>
      </c>
      <c r="F118" s="2" t="s">
        <v>1858</v>
      </c>
      <c r="G118" s="492">
        <v>0</v>
      </c>
      <c r="H118" s="493">
        <v>0</v>
      </c>
      <c r="I118" s="493">
        <v>18.5</v>
      </c>
      <c r="J118" s="740" t="s">
        <v>1801</v>
      </c>
      <c r="K118" s="9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s="37" customFormat="1" ht="12.75">
      <c r="A119" s="499">
        <v>121</v>
      </c>
      <c r="B119" s="499">
        <v>102</v>
      </c>
      <c r="C119" s="498" t="s">
        <v>1780</v>
      </c>
      <c r="D119" s="499">
        <v>3112</v>
      </c>
      <c r="E119" s="499">
        <v>3612</v>
      </c>
      <c r="F119" s="2" t="s">
        <v>178</v>
      </c>
      <c r="G119" s="492">
        <v>0</v>
      </c>
      <c r="H119" s="493">
        <v>0</v>
      </c>
      <c r="I119" s="493">
        <v>507.1</v>
      </c>
      <c r="J119" s="740" t="s">
        <v>1801</v>
      </c>
      <c r="K119" s="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10" ht="12" customHeight="1">
      <c r="A120" s="35">
        <v>134</v>
      </c>
      <c r="B120" s="35">
        <v>102</v>
      </c>
      <c r="C120" s="74" t="s">
        <v>1780</v>
      </c>
      <c r="D120" s="35">
        <v>3201</v>
      </c>
      <c r="E120" s="35"/>
      <c r="F120" s="2" t="s">
        <v>1295</v>
      </c>
      <c r="G120" s="19">
        <v>0</v>
      </c>
      <c r="H120" s="6">
        <v>0</v>
      </c>
      <c r="I120" s="6">
        <v>4700</v>
      </c>
      <c r="J120" s="738" t="s">
        <v>1801</v>
      </c>
    </row>
    <row r="121" spans="1:10" ht="12" customHeight="1">
      <c r="A121" s="35">
        <v>127</v>
      </c>
      <c r="B121" s="35">
        <v>102</v>
      </c>
      <c r="C121" s="74" t="s">
        <v>1780</v>
      </c>
      <c r="D121" s="35">
        <v>3202</v>
      </c>
      <c r="E121" s="35"/>
      <c r="F121" s="2" t="s">
        <v>1291</v>
      </c>
      <c r="G121" s="19">
        <v>0</v>
      </c>
      <c r="H121" s="6">
        <v>9456</v>
      </c>
      <c r="I121" s="6">
        <v>9457</v>
      </c>
      <c r="J121" s="737">
        <f>(I121/H121)*100</f>
        <v>100.01057529610829</v>
      </c>
    </row>
    <row r="122" spans="1:10" ht="11.25" customHeight="1">
      <c r="A122" s="35">
        <v>69</v>
      </c>
      <c r="B122" s="35">
        <v>108</v>
      </c>
      <c r="C122" s="74" t="s">
        <v>1833</v>
      </c>
      <c r="D122" s="35">
        <v>3113</v>
      </c>
      <c r="E122" s="35">
        <v>6171</v>
      </c>
      <c r="F122" s="39" t="s">
        <v>1858</v>
      </c>
      <c r="G122" s="19">
        <v>5</v>
      </c>
      <c r="H122" s="6">
        <v>5</v>
      </c>
      <c r="I122" s="6">
        <v>35</v>
      </c>
      <c r="J122" s="737">
        <f t="shared" si="1"/>
        <v>700</v>
      </c>
    </row>
    <row r="123" spans="1:10" ht="12" customHeight="1">
      <c r="A123" s="35">
        <v>114</v>
      </c>
      <c r="B123" s="35">
        <v>108</v>
      </c>
      <c r="C123" s="74" t="s">
        <v>1833</v>
      </c>
      <c r="D123" s="35">
        <v>3113</v>
      </c>
      <c r="E123" s="35">
        <v>6171</v>
      </c>
      <c r="F123" s="39" t="s">
        <v>1287</v>
      </c>
      <c r="G123" s="19">
        <v>0</v>
      </c>
      <c r="H123" s="6">
        <v>123</v>
      </c>
      <c r="I123" s="6">
        <v>198</v>
      </c>
      <c r="J123" s="737">
        <f t="shared" si="1"/>
        <v>160.97560975609758</v>
      </c>
    </row>
    <row r="124" spans="1:10" ht="12" customHeight="1">
      <c r="A124" s="35">
        <v>70</v>
      </c>
      <c r="B124" s="35" t="s">
        <v>1629</v>
      </c>
      <c r="C124" s="74" t="s">
        <v>1836</v>
      </c>
      <c r="D124" s="35" t="s">
        <v>1825</v>
      </c>
      <c r="E124" s="35">
        <v>3639</v>
      </c>
      <c r="F124" s="2" t="s">
        <v>1864</v>
      </c>
      <c r="G124" s="19">
        <v>10000</v>
      </c>
      <c r="H124" s="6">
        <v>14745</v>
      </c>
      <c r="I124" s="6">
        <v>19119.3</v>
      </c>
      <c r="J124" s="737">
        <f t="shared" si="1"/>
        <v>129.66632756866733</v>
      </c>
    </row>
    <row r="125" spans="1:10" ht="12" customHeight="1">
      <c r="A125" s="35">
        <v>71</v>
      </c>
      <c r="B125" s="35" t="s">
        <v>1629</v>
      </c>
      <c r="C125" s="74" t="s">
        <v>1836</v>
      </c>
      <c r="D125" s="35" t="s">
        <v>1865</v>
      </c>
      <c r="E125" s="35">
        <v>3639</v>
      </c>
      <c r="F125" s="2" t="s">
        <v>178</v>
      </c>
      <c r="G125" s="19">
        <v>38000</v>
      </c>
      <c r="H125" s="6">
        <v>43000</v>
      </c>
      <c r="I125" s="6">
        <v>57652.6</v>
      </c>
      <c r="J125" s="737">
        <f t="shared" si="1"/>
        <v>134.07581395348836</v>
      </c>
    </row>
    <row r="126" spans="1:10" ht="12" customHeight="1">
      <c r="A126" s="35">
        <v>124</v>
      </c>
      <c r="B126" s="35">
        <v>192</v>
      </c>
      <c r="C126" s="74" t="s">
        <v>1853</v>
      </c>
      <c r="D126" s="35">
        <v>3113</v>
      </c>
      <c r="E126" s="35">
        <v>3419</v>
      </c>
      <c r="F126" s="39" t="s">
        <v>1858</v>
      </c>
      <c r="G126" s="19">
        <v>0</v>
      </c>
      <c r="H126" s="6">
        <v>0</v>
      </c>
      <c r="I126" s="6">
        <v>50</v>
      </c>
      <c r="J126" s="738" t="s">
        <v>1801</v>
      </c>
    </row>
    <row r="127" spans="1:43" s="37" customFormat="1" ht="13.5" thickBot="1">
      <c r="A127" s="786" t="s">
        <v>1873</v>
      </c>
      <c r="B127" s="786"/>
      <c r="C127" s="786"/>
      <c r="D127" s="786"/>
      <c r="E127" s="786"/>
      <c r="F127" s="786"/>
      <c r="G127" s="38">
        <f>SUM(G119:G125)</f>
        <v>48005</v>
      </c>
      <c r="H127" s="99">
        <f>SUM(H118:H126)</f>
        <v>67329</v>
      </c>
      <c r="I127" s="99">
        <f>SUM(I118:I126)</f>
        <v>91737.5</v>
      </c>
      <c r="J127" s="739">
        <f t="shared" si="1"/>
        <v>136.25258061162353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s="495" customFormat="1" ht="15" customHeight="1" thickBot="1">
      <c r="A128" s="787" t="s">
        <v>119</v>
      </c>
      <c r="B128" s="787"/>
      <c r="C128" s="787"/>
      <c r="D128" s="787"/>
      <c r="E128" s="787"/>
      <c r="F128" s="787"/>
      <c r="G128" s="40">
        <f>SUM(G127,G117,G28)</f>
        <v>927910</v>
      </c>
      <c r="H128" s="100">
        <f>SUM(H127,H117,H28)</f>
        <v>1068110.7</v>
      </c>
      <c r="I128" s="100">
        <f>SUM(I127,I117,I28)</f>
        <v>1221931.1</v>
      </c>
      <c r="J128" s="505">
        <f t="shared" si="1"/>
        <v>114.40116647085364</v>
      </c>
      <c r="K128" s="494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s="497" customFormat="1" ht="12" customHeight="1">
      <c r="A129" s="498">
        <v>119</v>
      </c>
      <c r="B129" s="499">
        <v>102</v>
      </c>
      <c r="C129" s="498" t="s">
        <v>1780</v>
      </c>
      <c r="D129" s="499">
        <v>4111</v>
      </c>
      <c r="E129" s="491"/>
      <c r="F129" s="2" t="s">
        <v>1435</v>
      </c>
      <c r="G129" s="496">
        <v>0</v>
      </c>
      <c r="H129" s="493">
        <v>27249.6</v>
      </c>
      <c r="I129" s="493">
        <v>27707.4</v>
      </c>
      <c r="J129" s="737">
        <f t="shared" si="1"/>
        <v>101.68002466091247</v>
      </c>
      <c r="K129" s="28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10" ht="12" customHeight="1">
      <c r="A130" s="35">
        <v>72</v>
      </c>
      <c r="B130" s="35" t="s">
        <v>1779</v>
      </c>
      <c r="C130" s="74" t="s">
        <v>1780</v>
      </c>
      <c r="D130" s="35" t="s">
        <v>1874</v>
      </c>
      <c r="E130" s="35"/>
      <c r="F130" s="2" t="s">
        <v>191</v>
      </c>
      <c r="G130" s="19">
        <v>99425</v>
      </c>
      <c r="H130" s="6">
        <v>101854.1</v>
      </c>
      <c r="I130" s="6">
        <v>101854.1</v>
      </c>
      <c r="J130" s="737">
        <f t="shared" si="1"/>
        <v>100</v>
      </c>
    </row>
    <row r="131" spans="1:10" ht="12" customHeight="1">
      <c r="A131" s="35">
        <v>89</v>
      </c>
      <c r="B131" s="35">
        <v>102</v>
      </c>
      <c r="C131" s="74" t="s">
        <v>1780</v>
      </c>
      <c r="D131" s="35">
        <v>4116</v>
      </c>
      <c r="E131" s="35"/>
      <c r="F131" s="2" t="s">
        <v>882</v>
      </c>
      <c r="G131" s="19">
        <v>0</v>
      </c>
      <c r="H131" s="6">
        <v>304296.4</v>
      </c>
      <c r="I131" s="6">
        <v>304251.7</v>
      </c>
      <c r="J131" s="737">
        <f t="shared" si="1"/>
        <v>99.98531037501593</v>
      </c>
    </row>
    <row r="132" spans="1:10" ht="12" customHeight="1">
      <c r="A132" s="35">
        <v>73</v>
      </c>
      <c r="B132" s="35" t="s">
        <v>1822</v>
      </c>
      <c r="C132" s="74" t="s">
        <v>1823</v>
      </c>
      <c r="D132" s="35" t="s">
        <v>1875</v>
      </c>
      <c r="E132" s="35"/>
      <c r="F132" s="2" t="s">
        <v>1876</v>
      </c>
      <c r="G132" s="19">
        <v>7000</v>
      </c>
      <c r="H132" s="6">
        <v>7000</v>
      </c>
      <c r="I132" s="6">
        <v>6598.9</v>
      </c>
      <c r="J132" s="737">
        <f t="shared" si="1"/>
        <v>94.27</v>
      </c>
    </row>
    <row r="133" spans="1:10" ht="12" customHeight="1">
      <c r="A133" s="35">
        <v>102</v>
      </c>
      <c r="B133" s="35">
        <v>102</v>
      </c>
      <c r="C133" s="74" t="s">
        <v>1780</v>
      </c>
      <c r="D133" s="35">
        <v>4121</v>
      </c>
      <c r="E133" s="35"/>
      <c r="F133" s="2" t="s">
        <v>1293</v>
      </c>
      <c r="G133" s="19">
        <v>0</v>
      </c>
      <c r="H133" s="6">
        <v>990.5</v>
      </c>
      <c r="I133" s="6">
        <v>990.5</v>
      </c>
      <c r="J133" s="737">
        <f t="shared" si="1"/>
        <v>100</v>
      </c>
    </row>
    <row r="134" spans="1:10" ht="12" customHeight="1">
      <c r="A134" s="35">
        <v>129</v>
      </c>
      <c r="B134" s="35">
        <v>102</v>
      </c>
      <c r="C134" s="74" t="s">
        <v>1780</v>
      </c>
      <c r="D134" s="35">
        <v>4121</v>
      </c>
      <c r="E134" s="35"/>
      <c r="F134" s="2" t="s">
        <v>1292</v>
      </c>
      <c r="G134" s="19">
        <v>0</v>
      </c>
      <c r="H134" s="6">
        <v>5269.2</v>
      </c>
      <c r="I134" s="6">
        <v>5269.2</v>
      </c>
      <c r="J134" s="737">
        <f t="shared" si="1"/>
        <v>100</v>
      </c>
    </row>
    <row r="135" spans="1:10" ht="12" customHeight="1">
      <c r="A135" s="35">
        <v>131</v>
      </c>
      <c r="B135" s="35">
        <v>102</v>
      </c>
      <c r="C135" s="74" t="s">
        <v>1780</v>
      </c>
      <c r="D135" s="35">
        <v>4122</v>
      </c>
      <c r="E135" s="35"/>
      <c r="F135" s="2" t="s">
        <v>1294</v>
      </c>
      <c r="G135" s="19">
        <v>0</v>
      </c>
      <c r="H135" s="6">
        <v>61920.6</v>
      </c>
      <c r="I135" s="6">
        <v>61920.6</v>
      </c>
      <c r="J135" s="737">
        <f t="shared" si="1"/>
        <v>100</v>
      </c>
    </row>
    <row r="136" spans="1:10" ht="12" customHeight="1">
      <c r="A136" s="35">
        <v>74</v>
      </c>
      <c r="B136" s="35">
        <v>102</v>
      </c>
      <c r="C136" s="74" t="s">
        <v>1780</v>
      </c>
      <c r="D136" s="35">
        <v>4131</v>
      </c>
      <c r="E136" s="35"/>
      <c r="F136" s="2" t="s">
        <v>114</v>
      </c>
      <c r="G136" s="19">
        <v>5000</v>
      </c>
      <c r="H136" s="6">
        <v>0</v>
      </c>
      <c r="I136" s="6">
        <v>0</v>
      </c>
      <c r="J136" s="738" t="s">
        <v>1801</v>
      </c>
    </row>
    <row r="137" spans="1:10" ht="12.75">
      <c r="A137" s="35">
        <v>116</v>
      </c>
      <c r="B137" s="35">
        <v>102</v>
      </c>
      <c r="C137" s="74" t="s">
        <v>1780</v>
      </c>
      <c r="D137" s="35">
        <v>4152</v>
      </c>
      <c r="E137" s="35"/>
      <c r="F137" s="2" t="s">
        <v>1286</v>
      </c>
      <c r="G137" s="19">
        <v>0</v>
      </c>
      <c r="H137" s="6">
        <v>95.8</v>
      </c>
      <c r="I137" s="6">
        <v>72.2</v>
      </c>
      <c r="J137" s="737">
        <f t="shared" si="1"/>
        <v>75.36534446764092</v>
      </c>
    </row>
    <row r="138" spans="1:10" ht="12" customHeight="1">
      <c r="A138" s="35">
        <v>101</v>
      </c>
      <c r="B138" s="35">
        <v>102</v>
      </c>
      <c r="C138" s="74" t="s">
        <v>1780</v>
      </c>
      <c r="D138" s="35">
        <v>4213</v>
      </c>
      <c r="E138" s="35"/>
      <c r="F138" s="2" t="s">
        <v>857</v>
      </c>
      <c r="G138" s="19">
        <v>0</v>
      </c>
      <c r="H138" s="6">
        <v>1575</v>
      </c>
      <c r="I138" s="6">
        <v>1575</v>
      </c>
      <c r="J138" s="737">
        <f t="shared" si="1"/>
        <v>100</v>
      </c>
    </row>
    <row r="139" spans="1:10" ht="12" customHeight="1">
      <c r="A139" s="35">
        <v>106</v>
      </c>
      <c r="B139" s="35">
        <v>102</v>
      </c>
      <c r="C139" s="74" t="s">
        <v>1780</v>
      </c>
      <c r="D139" s="35">
        <v>4216</v>
      </c>
      <c r="E139" s="35"/>
      <c r="F139" s="2" t="s">
        <v>883</v>
      </c>
      <c r="G139" s="52">
        <v>0</v>
      </c>
      <c r="H139" s="11">
        <v>85700</v>
      </c>
      <c r="I139" s="11">
        <v>86267.9</v>
      </c>
      <c r="J139" s="741">
        <f t="shared" si="1"/>
        <v>100.66266044340723</v>
      </c>
    </row>
    <row r="140" spans="1:10" ht="12" customHeight="1">
      <c r="A140" s="469">
        <v>117</v>
      </c>
      <c r="B140" s="469">
        <v>102</v>
      </c>
      <c r="C140" s="630" t="s">
        <v>1780</v>
      </c>
      <c r="D140" s="469">
        <v>4232</v>
      </c>
      <c r="E140" s="469"/>
      <c r="F140" s="470" t="s">
        <v>1433</v>
      </c>
      <c r="G140" s="471">
        <v>0</v>
      </c>
      <c r="H140" s="206">
        <v>60.2</v>
      </c>
      <c r="I140" s="206">
        <v>60.2</v>
      </c>
      <c r="J140" s="752">
        <f t="shared" si="1"/>
        <v>100</v>
      </c>
    </row>
    <row r="141" spans="1:43" s="37" customFormat="1" ht="13.5" thickBot="1">
      <c r="A141" s="782" t="s">
        <v>1877</v>
      </c>
      <c r="B141" s="782"/>
      <c r="C141" s="782"/>
      <c r="D141" s="782"/>
      <c r="E141" s="782"/>
      <c r="F141" s="782"/>
      <c r="G141" s="75">
        <f>SUM(G129:G140)</f>
        <v>111425</v>
      </c>
      <c r="H141" s="101">
        <f>SUM(H129:H140)</f>
        <v>596011.3999999999</v>
      </c>
      <c r="I141" s="101">
        <f>SUM(I129:I140)</f>
        <v>596567.7</v>
      </c>
      <c r="J141" s="742">
        <f t="shared" si="1"/>
        <v>100.09333714086677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37" customFormat="1" ht="18.75" customHeight="1" thickBot="1" thickTop="1">
      <c r="A142" s="783" t="s">
        <v>1680</v>
      </c>
      <c r="B142" s="783"/>
      <c r="C142" s="783"/>
      <c r="D142" s="783"/>
      <c r="E142" s="783"/>
      <c r="F142" s="784"/>
      <c r="G142" s="41">
        <f>SUM(G128+G141)</f>
        <v>1039335</v>
      </c>
      <c r="H142" s="42">
        <f>SUM(H128+H141)</f>
        <v>1664122.0999999999</v>
      </c>
      <c r="I142" s="42">
        <f>SUM(I128+I141)</f>
        <v>1818498.8</v>
      </c>
      <c r="J142" s="743">
        <f t="shared" si="1"/>
        <v>109.27676520851446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10" ht="12.75">
      <c r="A143" s="51"/>
      <c r="B143" s="43"/>
      <c r="C143"/>
      <c r="D143"/>
      <c r="E143"/>
      <c r="F143"/>
      <c r="G143"/>
      <c r="I143" s="8"/>
      <c r="J143" s="744"/>
    </row>
    <row r="144" spans="1:10" ht="12.75">
      <c r="A144" s="51"/>
      <c r="B144" s="43"/>
      <c r="C144"/>
      <c r="D144"/>
      <c r="E144"/>
      <c r="F144"/>
      <c r="G144"/>
      <c r="I144" s="8"/>
      <c r="J144" s="744"/>
    </row>
    <row r="145" spans="1:10" ht="12.75">
      <c r="A145" s="51"/>
      <c r="B145" s="43"/>
      <c r="C145"/>
      <c r="D145"/>
      <c r="E145"/>
      <c r="F145" s="5"/>
      <c r="G145"/>
      <c r="H145" s="5"/>
      <c r="I145" s="8"/>
      <c r="J145" s="744"/>
    </row>
    <row r="146" ht="12.75">
      <c r="F146" s="6"/>
    </row>
    <row r="147" spans="1:10" ht="12.75">
      <c r="A147" s="51"/>
      <c r="B147" s="43"/>
      <c r="C147"/>
      <c r="D147"/>
      <c r="E147"/>
      <c r="F147" s="5"/>
      <c r="G147"/>
      <c r="H147" s="5"/>
      <c r="I147" s="8"/>
      <c r="J147" s="744"/>
    </row>
    <row r="148" spans="1:10" ht="12.75">
      <c r="A148" s="51"/>
      <c r="B148" s="43"/>
      <c r="C148"/>
      <c r="D148"/>
      <c r="E148"/>
      <c r="F148"/>
      <c r="G148"/>
      <c r="H148" s="5"/>
      <c r="I148" s="8"/>
      <c r="J148" s="744"/>
    </row>
    <row r="149" spans="1:10" ht="12.75">
      <c r="A149" s="51"/>
      <c r="B149" s="43"/>
      <c r="C149"/>
      <c r="D149"/>
      <c r="E149"/>
      <c r="F149"/>
      <c r="G149"/>
      <c r="H149" s="5"/>
      <c r="I149" s="8"/>
      <c r="J149" s="744"/>
    </row>
    <row r="150" spans="1:10" ht="12.75">
      <c r="A150" s="51"/>
      <c r="B150" s="43"/>
      <c r="C150"/>
      <c r="D150"/>
      <c r="E150"/>
      <c r="F150"/>
      <c r="G150"/>
      <c r="H150" s="5"/>
      <c r="I150" s="8"/>
      <c r="J150" s="744"/>
    </row>
    <row r="151" spans="1:10" ht="12.75">
      <c r="A151" s="51"/>
      <c r="B151" s="43"/>
      <c r="C151"/>
      <c r="D151"/>
      <c r="E151"/>
      <c r="F151"/>
      <c r="G151"/>
      <c r="H151" s="5"/>
      <c r="I151" s="8"/>
      <c r="J151" s="744"/>
    </row>
    <row r="152" spans="1:10" ht="12.75">
      <c r="A152" s="51"/>
      <c r="B152" s="43"/>
      <c r="C152"/>
      <c r="D152"/>
      <c r="E152"/>
      <c r="F152"/>
      <c r="G152"/>
      <c r="H152" s="5"/>
      <c r="I152" s="8"/>
      <c r="J152" s="744"/>
    </row>
    <row r="153" spans="1:10" ht="12.75">
      <c r="A153" s="51"/>
      <c r="B153" s="43"/>
      <c r="C153"/>
      <c r="D153"/>
      <c r="E153"/>
      <c r="F153"/>
      <c r="G153"/>
      <c r="H153" s="5"/>
      <c r="I153" s="8"/>
      <c r="J153" s="744"/>
    </row>
    <row r="154" spans="1:10" ht="12.75">
      <c r="A154" s="51"/>
      <c r="B154" s="43"/>
      <c r="C154"/>
      <c r="D154"/>
      <c r="E154"/>
      <c r="F154"/>
      <c r="G154"/>
      <c r="H154" s="5"/>
      <c r="I154" s="8"/>
      <c r="J154" s="744"/>
    </row>
    <row r="155" spans="1:10" ht="12.75">
      <c r="A155" s="51"/>
      <c r="B155" s="43"/>
      <c r="C155"/>
      <c r="D155"/>
      <c r="E155"/>
      <c r="F155"/>
      <c r="G155"/>
      <c r="H155" s="5"/>
      <c r="I155" s="8"/>
      <c r="J155" s="744"/>
    </row>
    <row r="156" spans="1:10" ht="12.75">
      <c r="A156" s="51"/>
      <c r="B156" s="43"/>
      <c r="C156"/>
      <c r="D156"/>
      <c r="E156"/>
      <c r="F156"/>
      <c r="G156"/>
      <c r="H156" s="5"/>
      <c r="I156" s="8"/>
      <c r="J156" s="744"/>
    </row>
    <row r="157" spans="1:10" ht="12.75">
      <c r="A157" s="51"/>
      <c r="B157" s="43"/>
      <c r="C157"/>
      <c r="D157"/>
      <c r="E157"/>
      <c r="F157"/>
      <c r="G157"/>
      <c r="H157" s="5"/>
      <c r="I157" s="8"/>
      <c r="J157" s="744"/>
    </row>
    <row r="158" spans="1:10" ht="12.75">
      <c r="A158" s="51"/>
      <c r="B158" s="43"/>
      <c r="C158"/>
      <c r="D158"/>
      <c r="E158"/>
      <c r="F158"/>
      <c r="G158"/>
      <c r="H158" s="5"/>
      <c r="I158" s="8"/>
      <c r="J158" s="744"/>
    </row>
    <row r="159" spans="1:10" ht="12.75">
      <c r="A159" s="51"/>
      <c r="B159" s="43"/>
      <c r="C159"/>
      <c r="D159"/>
      <c r="E159"/>
      <c r="F159"/>
      <c r="G159"/>
      <c r="H159" s="5"/>
      <c r="I159" s="8"/>
      <c r="J159" s="744"/>
    </row>
    <row r="160" spans="1:10" ht="12.75">
      <c r="A160" s="51"/>
      <c r="B160" s="43"/>
      <c r="C160"/>
      <c r="D160"/>
      <c r="E160"/>
      <c r="F160"/>
      <c r="G160"/>
      <c r="H160" s="5"/>
      <c r="I160" s="8"/>
      <c r="J160" s="744"/>
    </row>
    <row r="161" spans="1:10" ht="12.75">
      <c r="A161" s="51"/>
      <c r="B161" s="43"/>
      <c r="C161"/>
      <c r="D161"/>
      <c r="E161"/>
      <c r="F161"/>
      <c r="G161"/>
      <c r="H161" s="5"/>
      <c r="I161" s="8"/>
      <c r="J161" s="744"/>
    </row>
    <row r="162" spans="1:10" ht="12.75">
      <c r="A162" s="51"/>
      <c r="B162" s="43"/>
      <c r="C162"/>
      <c r="D162"/>
      <c r="E162"/>
      <c r="F162"/>
      <c r="G162"/>
      <c r="H162" s="5"/>
      <c r="I162" s="8"/>
      <c r="J162" s="744"/>
    </row>
    <row r="163" spans="1:10" ht="12.75">
      <c r="A163" s="51"/>
      <c r="B163" s="43"/>
      <c r="C163"/>
      <c r="D163"/>
      <c r="E163"/>
      <c r="F163"/>
      <c r="G163"/>
      <c r="H163" s="5"/>
      <c r="I163" s="8"/>
      <c r="J163" s="744"/>
    </row>
    <row r="164" spans="1:10" ht="12.75">
      <c r="A164" s="51"/>
      <c r="B164" s="43"/>
      <c r="C164"/>
      <c r="D164"/>
      <c r="E164"/>
      <c r="F164"/>
      <c r="G164"/>
      <c r="H164" s="5"/>
      <c r="I164" s="8"/>
      <c r="J164" s="744"/>
    </row>
    <row r="165" spans="1:10" ht="12.75">
      <c r="A165" s="51"/>
      <c r="B165" s="43"/>
      <c r="C165"/>
      <c r="D165"/>
      <c r="E165"/>
      <c r="F165"/>
      <c r="G165"/>
      <c r="H165" s="5"/>
      <c r="I165" s="8"/>
      <c r="J165" s="744"/>
    </row>
    <row r="166" spans="1:10" ht="12.75">
      <c r="A166" s="51"/>
      <c r="B166" s="43"/>
      <c r="C166"/>
      <c r="D166"/>
      <c r="E166"/>
      <c r="F166"/>
      <c r="G166"/>
      <c r="H166" s="5"/>
      <c r="I166" s="8"/>
      <c r="J166" s="744"/>
    </row>
    <row r="167" spans="1:10" ht="12.75">
      <c r="A167" s="51"/>
      <c r="B167" s="43"/>
      <c r="C167"/>
      <c r="D167"/>
      <c r="E167"/>
      <c r="F167"/>
      <c r="G167"/>
      <c r="H167" s="5"/>
      <c r="I167" s="8"/>
      <c r="J167" s="744"/>
    </row>
    <row r="168" spans="1:10" ht="12.75">
      <c r="A168" s="51"/>
      <c r="B168" s="43"/>
      <c r="C168"/>
      <c r="D168"/>
      <c r="E168"/>
      <c r="F168"/>
      <c r="G168"/>
      <c r="H168" s="5"/>
      <c r="I168" s="8"/>
      <c r="J168" s="744"/>
    </row>
    <row r="169" spans="1:10" ht="12.75">
      <c r="A169" s="51"/>
      <c r="B169" s="43"/>
      <c r="C169"/>
      <c r="D169"/>
      <c r="E169"/>
      <c r="F169"/>
      <c r="G169"/>
      <c r="H169" s="5"/>
      <c r="I169" s="8"/>
      <c r="J169" s="744"/>
    </row>
    <row r="170" spans="1:10" ht="12.75">
      <c r="A170" s="51"/>
      <c r="B170" s="43"/>
      <c r="C170"/>
      <c r="D170"/>
      <c r="E170"/>
      <c r="F170"/>
      <c r="G170"/>
      <c r="H170" s="5"/>
      <c r="I170" s="8"/>
      <c r="J170" s="744"/>
    </row>
    <row r="171" spans="1:10" ht="12.75">
      <c r="A171" s="51"/>
      <c r="B171" s="43"/>
      <c r="C171"/>
      <c r="D171"/>
      <c r="E171"/>
      <c r="F171"/>
      <c r="G171"/>
      <c r="H171" s="5"/>
      <c r="I171" s="8"/>
      <c r="J171" s="744"/>
    </row>
    <row r="172" spans="1:10" ht="12.75">
      <c r="A172" s="51"/>
      <c r="B172" s="43"/>
      <c r="C172"/>
      <c r="D172"/>
      <c r="E172"/>
      <c r="F172"/>
      <c r="G172"/>
      <c r="H172" s="5"/>
      <c r="I172" s="8"/>
      <c r="J172" s="744"/>
    </row>
    <row r="173" spans="1:10" ht="12.75">
      <c r="A173" s="51"/>
      <c r="B173" s="43"/>
      <c r="C173"/>
      <c r="D173"/>
      <c r="E173"/>
      <c r="F173"/>
      <c r="G173"/>
      <c r="H173" s="5"/>
      <c r="I173" s="8"/>
      <c r="J173" s="744"/>
    </row>
    <row r="174" spans="1:10" ht="12.75">
      <c r="A174" s="51"/>
      <c r="B174" s="43"/>
      <c r="C174"/>
      <c r="D174"/>
      <c r="E174"/>
      <c r="F174"/>
      <c r="G174"/>
      <c r="H174" s="5"/>
      <c r="I174" s="8"/>
      <c r="J174" s="744"/>
    </row>
    <row r="175" spans="1:10" ht="12.75">
      <c r="A175" s="51"/>
      <c r="B175" s="43"/>
      <c r="C175"/>
      <c r="D175"/>
      <c r="E175"/>
      <c r="F175"/>
      <c r="G175"/>
      <c r="H175" s="5"/>
      <c r="I175" s="8"/>
      <c r="J175" s="744"/>
    </row>
    <row r="176" spans="1:10" ht="12.75">
      <c r="A176" s="51"/>
      <c r="B176" s="43"/>
      <c r="C176"/>
      <c r="D176"/>
      <c r="E176"/>
      <c r="F176"/>
      <c r="G176"/>
      <c r="H176" s="5"/>
      <c r="I176" s="8"/>
      <c r="J176" s="744"/>
    </row>
    <row r="177" spans="1:10" ht="12.75">
      <c r="A177" s="51"/>
      <c r="B177" s="43"/>
      <c r="C177"/>
      <c r="D177"/>
      <c r="E177"/>
      <c r="F177"/>
      <c r="G177"/>
      <c r="H177" s="5"/>
      <c r="I177" s="8"/>
      <c r="J177" s="744"/>
    </row>
    <row r="178" spans="1:10" ht="12.75">
      <c r="A178" s="51"/>
      <c r="B178" s="43"/>
      <c r="C178"/>
      <c r="D178"/>
      <c r="E178"/>
      <c r="F178"/>
      <c r="G178"/>
      <c r="H178" s="5"/>
      <c r="I178" s="8"/>
      <c r="J178" s="55"/>
    </row>
    <row r="179" spans="1:10" ht="12.75">
      <c r="A179" s="51"/>
      <c r="B179" s="43"/>
      <c r="C179"/>
      <c r="D179"/>
      <c r="E179"/>
      <c r="F179"/>
      <c r="G179"/>
      <c r="H179" s="5"/>
      <c r="I179" s="8"/>
      <c r="J179" s="55"/>
    </row>
    <row r="180" spans="1:10" ht="12.75">
      <c r="A180" s="51"/>
      <c r="B180" s="43"/>
      <c r="C180"/>
      <c r="D180"/>
      <c r="E180"/>
      <c r="F180"/>
      <c r="G180"/>
      <c r="H180" s="5"/>
      <c r="I180" s="8"/>
      <c r="J180" s="55"/>
    </row>
    <row r="181" spans="1:10" ht="12.75">
      <c r="A181" s="51"/>
      <c r="B181" s="43"/>
      <c r="C181"/>
      <c r="D181"/>
      <c r="E181"/>
      <c r="F181"/>
      <c r="G181"/>
      <c r="H181" s="5"/>
      <c r="I181" s="8"/>
      <c r="J181" s="55"/>
    </row>
    <row r="182" spans="1:10" ht="12.75">
      <c r="A182" s="51"/>
      <c r="B182" s="43"/>
      <c r="C182"/>
      <c r="D182"/>
      <c r="E182"/>
      <c r="F182"/>
      <c r="G182"/>
      <c r="H182" s="5"/>
      <c r="I182" s="8"/>
      <c r="J182" s="55"/>
    </row>
    <row r="183" spans="1:10" ht="12.75">
      <c r="A183" s="51"/>
      <c r="B183" s="43"/>
      <c r="C183"/>
      <c r="D183"/>
      <c r="E183"/>
      <c r="F183"/>
      <c r="G183"/>
      <c r="H183" s="5"/>
      <c r="I183" s="8"/>
      <c r="J183" s="55"/>
    </row>
    <row r="184" spans="1:10" ht="12.75">
      <c r="A184" s="51"/>
      <c r="B184" s="43"/>
      <c r="C184"/>
      <c r="D184"/>
      <c r="E184"/>
      <c r="F184"/>
      <c r="G184"/>
      <c r="H184" s="5"/>
      <c r="I184" s="8"/>
      <c r="J184" s="55"/>
    </row>
    <row r="185" spans="1:10" ht="12.75">
      <c r="A185" s="51"/>
      <c r="B185" s="43"/>
      <c r="C185"/>
      <c r="D185"/>
      <c r="E185"/>
      <c r="F185"/>
      <c r="G185"/>
      <c r="H185" s="5"/>
      <c r="I185" s="8"/>
      <c r="J185" s="55"/>
    </row>
    <row r="186" spans="1:10" ht="12.75">
      <c r="A186" s="51"/>
      <c r="B186" s="43"/>
      <c r="C186"/>
      <c r="D186"/>
      <c r="E186"/>
      <c r="F186"/>
      <c r="G186"/>
      <c r="H186" s="5"/>
      <c r="I186" s="8"/>
      <c r="J186" s="55"/>
    </row>
    <row r="187" spans="1:10" ht="12.75">
      <c r="A187" s="51"/>
      <c r="B187" s="43"/>
      <c r="C187"/>
      <c r="D187"/>
      <c r="E187"/>
      <c r="F187"/>
      <c r="G187"/>
      <c r="H187" s="5"/>
      <c r="I187" s="8"/>
      <c r="J187" s="55"/>
    </row>
    <row r="188" spans="1:10" ht="12.75">
      <c r="A188" s="51"/>
      <c r="B188" s="43"/>
      <c r="C188"/>
      <c r="D188"/>
      <c r="E188"/>
      <c r="F188"/>
      <c r="G188"/>
      <c r="H188" s="5"/>
      <c r="I188" s="8"/>
      <c r="J188" s="55"/>
    </row>
    <row r="189" spans="1:10" ht="12.75">
      <c r="A189" s="51"/>
      <c r="B189" s="43"/>
      <c r="C189"/>
      <c r="D189"/>
      <c r="E189"/>
      <c r="F189"/>
      <c r="G189"/>
      <c r="H189" s="5"/>
      <c r="I189" s="8"/>
      <c r="J189" s="55"/>
    </row>
    <row r="190" spans="1:10" ht="12.75">
      <c r="A190" s="51"/>
      <c r="B190" s="43"/>
      <c r="C190"/>
      <c r="D190"/>
      <c r="E190"/>
      <c r="F190"/>
      <c r="G190"/>
      <c r="H190" s="5"/>
      <c r="I190" s="8"/>
      <c r="J190" s="55"/>
    </row>
    <row r="191" spans="1:10" ht="12.75">
      <c r="A191" s="51"/>
      <c r="B191" s="43"/>
      <c r="C191"/>
      <c r="D191"/>
      <c r="E191"/>
      <c r="F191"/>
      <c r="G191"/>
      <c r="H191" s="5"/>
      <c r="I191" s="8"/>
      <c r="J191" s="55"/>
    </row>
    <row r="192" spans="1:10" ht="12.75">
      <c r="A192" s="51"/>
      <c r="B192" s="43"/>
      <c r="C192"/>
      <c r="D192"/>
      <c r="E192"/>
      <c r="F192"/>
      <c r="G192"/>
      <c r="H192" s="5"/>
      <c r="I192" s="8"/>
      <c r="J192" s="55"/>
    </row>
    <row r="193" spans="1:10" ht="12.75">
      <c r="A193" s="51"/>
      <c r="B193" s="43"/>
      <c r="C193"/>
      <c r="D193"/>
      <c r="E193"/>
      <c r="F193"/>
      <c r="G193"/>
      <c r="H193" s="5"/>
      <c r="I193" s="8"/>
      <c r="J193" s="55"/>
    </row>
    <row r="194" spans="1:10" ht="12.75">
      <c r="A194" s="51"/>
      <c r="B194" s="43"/>
      <c r="C194"/>
      <c r="D194"/>
      <c r="E194"/>
      <c r="F194"/>
      <c r="G194"/>
      <c r="H194" s="5"/>
      <c r="I194" s="8"/>
      <c r="J194" s="55"/>
    </row>
    <row r="195" spans="1:10" ht="12.75">
      <c r="A195" s="51"/>
      <c r="B195" s="43"/>
      <c r="C195"/>
      <c r="D195"/>
      <c r="E195"/>
      <c r="F195"/>
      <c r="G195"/>
      <c r="H195" s="5"/>
      <c r="I195" s="8"/>
      <c r="J195" s="55"/>
    </row>
    <row r="196" spans="1:10" ht="12.75">
      <c r="A196" s="51"/>
      <c r="B196" s="43"/>
      <c r="C196"/>
      <c r="D196"/>
      <c r="E196"/>
      <c r="F196"/>
      <c r="G196"/>
      <c r="H196" s="5"/>
      <c r="I196" s="8"/>
      <c r="J196" s="55"/>
    </row>
    <row r="197" spans="1:10" ht="12.75">
      <c r="A197" s="51"/>
      <c r="B197" s="43"/>
      <c r="C197"/>
      <c r="D197"/>
      <c r="E197"/>
      <c r="F197"/>
      <c r="G197"/>
      <c r="H197" s="5"/>
      <c r="I197" s="8"/>
      <c r="J197" s="55"/>
    </row>
    <row r="198" spans="1:10" ht="12.75">
      <c r="A198" s="51"/>
      <c r="B198" s="43"/>
      <c r="C198"/>
      <c r="D198"/>
      <c r="E198"/>
      <c r="F198"/>
      <c r="G198"/>
      <c r="H198" s="5"/>
      <c r="I198" s="8"/>
      <c r="J198" s="55"/>
    </row>
    <row r="199" spans="1:10" ht="12.75">
      <c r="A199" s="51"/>
      <c r="B199" s="43"/>
      <c r="C199"/>
      <c r="D199"/>
      <c r="E199"/>
      <c r="F199"/>
      <c r="G199"/>
      <c r="H199" s="5"/>
      <c r="I199" s="8"/>
      <c r="J199" s="55"/>
    </row>
    <row r="200" spans="1:10" ht="12.75">
      <c r="A200" s="51"/>
      <c r="B200" s="43"/>
      <c r="C200"/>
      <c r="D200"/>
      <c r="E200"/>
      <c r="F200"/>
      <c r="G200"/>
      <c r="H200" s="5"/>
      <c r="I200" s="8"/>
      <c r="J200" s="55"/>
    </row>
    <row r="201" spans="1:10" ht="12.75">
      <c r="A201" s="51"/>
      <c r="B201" s="43"/>
      <c r="C201"/>
      <c r="D201"/>
      <c r="E201"/>
      <c r="F201"/>
      <c r="G201"/>
      <c r="H201" s="5"/>
      <c r="I201" s="8"/>
      <c r="J201" s="55"/>
    </row>
    <row r="202" spans="1:10" ht="12.75">
      <c r="A202" s="51"/>
      <c r="B202" s="43"/>
      <c r="C202"/>
      <c r="D202"/>
      <c r="E202"/>
      <c r="F202"/>
      <c r="G202"/>
      <c r="H202" s="5"/>
      <c r="I202" s="8"/>
      <c r="J202" s="55"/>
    </row>
    <row r="203" spans="1:10" ht="12.75">
      <c r="A203" s="51"/>
      <c r="B203" s="43"/>
      <c r="C203"/>
      <c r="D203"/>
      <c r="E203"/>
      <c r="F203"/>
      <c r="G203"/>
      <c r="H203" s="5"/>
      <c r="I203" s="8"/>
      <c r="J203" s="55"/>
    </row>
    <row r="204" spans="1:10" ht="12.75">
      <c r="A204" s="51"/>
      <c r="B204" s="43"/>
      <c r="C204"/>
      <c r="D204"/>
      <c r="E204"/>
      <c r="F204"/>
      <c r="G204"/>
      <c r="H204" s="5"/>
      <c r="I204" s="8"/>
      <c r="J204" s="55"/>
    </row>
    <row r="205" spans="1:10" ht="12.75">
      <c r="A205" s="51"/>
      <c r="B205" s="43"/>
      <c r="C205"/>
      <c r="D205"/>
      <c r="E205"/>
      <c r="F205"/>
      <c r="G205"/>
      <c r="H205" s="5"/>
      <c r="I205" s="8"/>
      <c r="J205" s="55"/>
    </row>
    <row r="206" spans="1:10" ht="12.75">
      <c r="A206" s="51"/>
      <c r="B206" s="43"/>
      <c r="C206"/>
      <c r="D206"/>
      <c r="E206"/>
      <c r="F206"/>
      <c r="G206"/>
      <c r="H206" s="5"/>
      <c r="I206" s="8"/>
      <c r="J206" s="55"/>
    </row>
    <row r="207" spans="1:10" ht="12.75">
      <c r="A207" s="51"/>
      <c r="B207" s="43"/>
      <c r="C207"/>
      <c r="D207"/>
      <c r="E207"/>
      <c r="F207"/>
      <c r="G207"/>
      <c r="H207" s="5"/>
      <c r="I207" s="8"/>
      <c r="J207" s="55"/>
    </row>
    <row r="208" spans="1:10" ht="12.75">
      <c r="A208" s="51"/>
      <c r="B208" s="43"/>
      <c r="C208"/>
      <c r="D208"/>
      <c r="E208"/>
      <c r="F208"/>
      <c r="G208"/>
      <c r="H208" s="5"/>
      <c r="I208" s="8"/>
      <c r="J208" s="55"/>
    </row>
    <row r="209" spans="1:10" ht="12.75">
      <c r="A209" s="51"/>
      <c r="B209" s="43"/>
      <c r="C209"/>
      <c r="D209"/>
      <c r="E209"/>
      <c r="F209"/>
      <c r="G209"/>
      <c r="H209" s="5"/>
      <c r="I209" s="8"/>
      <c r="J209" s="55"/>
    </row>
    <row r="210" spans="1:10" ht="12.75">
      <c r="A210" s="51"/>
      <c r="B210" s="43"/>
      <c r="C210"/>
      <c r="D210"/>
      <c r="E210"/>
      <c r="F210"/>
      <c r="G210"/>
      <c r="H210" s="5"/>
      <c r="I210" s="8"/>
      <c r="J210" s="55"/>
    </row>
    <row r="211" spans="1:10" ht="12.75">
      <c r="A211" s="51"/>
      <c r="B211" s="43"/>
      <c r="C211"/>
      <c r="D211"/>
      <c r="E211"/>
      <c r="F211"/>
      <c r="G211"/>
      <c r="H211" s="5"/>
      <c r="I211" s="8"/>
      <c r="J211" s="55"/>
    </row>
    <row r="212" spans="1:10" ht="12.75">
      <c r="A212" s="51"/>
      <c r="B212" s="43"/>
      <c r="C212"/>
      <c r="D212"/>
      <c r="E212"/>
      <c r="F212"/>
      <c r="G212"/>
      <c r="H212" s="5"/>
      <c r="I212" s="8"/>
      <c r="J212" s="55"/>
    </row>
    <row r="213" spans="1:10" ht="12.75">
      <c r="A213" s="51"/>
      <c r="B213" s="43"/>
      <c r="C213"/>
      <c r="D213"/>
      <c r="E213"/>
      <c r="F213"/>
      <c r="G213"/>
      <c r="H213" s="5"/>
      <c r="I213" s="8"/>
      <c r="J213" s="55"/>
    </row>
    <row r="214" spans="1:10" ht="12.75">
      <c r="A214" s="51"/>
      <c r="B214" s="43"/>
      <c r="C214"/>
      <c r="D214"/>
      <c r="E214"/>
      <c r="F214"/>
      <c r="G214"/>
      <c r="H214" s="5"/>
      <c r="I214" s="8"/>
      <c r="J214" s="55"/>
    </row>
    <row r="215" spans="1:10" ht="12.75">
      <c r="A215" s="51"/>
      <c r="B215" s="43"/>
      <c r="C215"/>
      <c r="D215"/>
      <c r="E215"/>
      <c r="F215"/>
      <c r="G215"/>
      <c r="H215" s="5"/>
      <c r="I215" s="8"/>
      <c r="J215" s="55"/>
    </row>
    <row r="216" spans="1:10" ht="12.75">
      <c r="A216" s="51"/>
      <c r="B216" s="43"/>
      <c r="C216"/>
      <c r="D216"/>
      <c r="E216"/>
      <c r="F216"/>
      <c r="G216"/>
      <c r="H216" s="5"/>
      <c r="I216" s="8"/>
      <c r="J216" s="55"/>
    </row>
    <row r="217" spans="1:10" ht="12.75">
      <c r="A217" s="51"/>
      <c r="B217" s="43"/>
      <c r="C217"/>
      <c r="D217"/>
      <c r="E217"/>
      <c r="F217"/>
      <c r="G217"/>
      <c r="H217" s="5"/>
      <c r="I217" s="8"/>
      <c r="J217" s="55"/>
    </row>
    <row r="218" spans="1:10" ht="12.75">
      <c r="A218" s="51"/>
      <c r="B218" s="43"/>
      <c r="C218"/>
      <c r="D218"/>
      <c r="E218"/>
      <c r="F218"/>
      <c r="G218"/>
      <c r="H218" s="5"/>
      <c r="I218" s="8"/>
      <c r="J218" s="55"/>
    </row>
    <row r="219" spans="1:10" ht="12.75">
      <c r="A219" s="51"/>
      <c r="B219" s="43"/>
      <c r="C219"/>
      <c r="D219"/>
      <c r="E219"/>
      <c r="F219"/>
      <c r="G219"/>
      <c r="H219" s="5"/>
      <c r="I219" s="8"/>
      <c r="J219" s="55"/>
    </row>
    <row r="220" spans="1:10" ht="12.75">
      <c r="A220" s="51"/>
      <c r="B220" s="43"/>
      <c r="C220"/>
      <c r="D220"/>
      <c r="E220"/>
      <c r="F220"/>
      <c r="G220"/>
      <c r="H220" s="5"/>
      <c r="I220" s="8"/>
      <c r="J220" s="55"/>
    </row>
    <row r="221" spans="1:10" ht="12.75">
      <c r="A221" s="51"/>
      <c r="B221" s="43"/>
      <c r="C221"/>
      <c r="D221"/>
      <c r="E221"/>
      <c r="F221"/>
      <c r="G221"/>
      <c r="H221" s="5"/>
      <c r="I221" s="8"/>
      <c r="J221" s="55"/>
    </row>
    <row r="222" spans="1:10" ht="12.75">
      <c r="A222" s="51"/>
      <c r="B222" s="43"/>
      <c r="C222"/>
      <c r="D222"/>
      <c r="E222"/>
      <c r="F222"/>
      <c r="G222"/>
      <c r="H222" s="5"/>
      <c r="I222" s="8"/>
      <c r="J222" s="55"/>
    </row>
    <row r="223" spans="1:10" ht="12.75">
      <c r="A223" s="51"/>
      <c r="B223" s="43"/>
      <c r="C223"/>
      <c r="D223"/>
      <c r="E223"/>
      <c r="F223"/>
      <c r="G223"/>
      <c r="H223" s="5"/>
      <c r="I223" s="8"/>
      <c r="J223" s="55"/>
    </row>
    <row r="224" spans="1:10" ht="12.75">
      <c r="A224" s="51"/>
      <c r="B224" s="43"/>
      <c r="C224"/>
      <c r="D224"/>
      <c r="E224"/>
      <c r="F224"/>
      <c r="G224"/>
      <c r="H224" s="5"/>
      <c r="I224" s="8"/>
      <c r="J224" s="55"/>
    </row>
    <row r="225" spans="1:10" ht="12.75">
      <c r="A225" s="51"/>
      <c r="B225" s="43"/>
      <c r="C225"/>
      <c r="D225"/>
      <c r="E225"/>
      <c r="F225"/>
      <c r="G225"/>
      <c r="H225" s="5"/>
      <c r="I225" s="8"/>
      <c r="J225" s="55"/>
    </row>
    <row r="226" spans="1:10" ht="12.75">
      <c r="A226" s="51"/>
      <c r="B226" s="43"/>
      <c r="C226"/>
      <c r="D226"/>
      <c r="E226"/>
      <c r="F226"/>
      <c r="G226"/>
      <c r="H226" s="5"/>
      <c r="I226" s="8"/>
      <c r="J226" s="55"/>
    </row>
    <row r="227" spans="1:10" ht="12.75">
      <c r="A227" s="51"/>
      <c r="B227" s="43"/>
      <c r="C227"/>
      <c r="D227"/>
      <c r="E227"/>
      <c r="F227"/>
      <c r="G227"/>
      <c r="H227" s="5"/>
      <c r="I227" s="8"/>
      <c r="J227" s="55"/>
    </row>
    <row r="228" spans="1:10" ht="12.75">
      <c r="A228" s="51"/>
      <c r="B228" s="43"/>
      <c r="C228"/>
      <c r="D228"/>
      <c r="E228"/>
      <c r="F228"/>
      <c r="G228"/>
      <c r="H228" s="5"/>
      <c r="I228" s="8"/>
      <c r="J228" s="55"/>
    </row>
    <row r="229" spans="1:10" ht="12.75">
      <c r="A229" s="51"/>
      <c r="B229" s="43"/>
      <c r="C229"/>
      <c r="D229"/>
      <c r="E229"/>
      <c r="F229"/>
      <c r="G229"/>
      <c r="H229" s="5"/>
      <c r="I229" s="8"/>
      <c r="J229" s="55"/>
    </row>
    <row r="230" spans="1:10" ht="12.75">
      <c r="A230" s="51"/>
      <c r="B230" s="43"/>
      <c r="C230"/>
      <c r="D230"/>
      <c r="E230"/>
      <c r="F230"/>
      <c r="G230"/>
      <c r="H230" s="5"/>
      <c r="I230" s="8"/>
      <c r="J230" s="55"/>
    </row>
    <row r="231" spans="1:10" ht="12.75">
      <c r="A231" s="51"/>
      <c r="B231" s="43"/>
      <c r="C231"/>
      <c r="D231"/>
      <c r="E231"/>
      <c r="F231"/>
      <c r="G231"/>
      <c r="H231" s="5"/>
      <c r="I231" s="8"/>
      <c r="J231" s="55"/>
    </row>
    <row r="232" spans="1:10" ht="12.75">
      <c r="A232" s="51"/>
      <c r="B232" s="43"/>
      <c r="C232"/>
      <c r="D232"/>
      <c r="E232"/>
      <c r="F232"/>
      <c r="G232"/>
      <c r="H232" s="5"/>
      <c r="I232" s="8"/>
      <c r="J232" s="55"/>
    </row>
    <row r="233" spans="1:10" ht="12.75">
      <c r="A233" s="51"/>
      <c r="B233" s="43"/>
      <c r="C233"/>
      <c r="D233"/>
      <c r="E233"/>
      <c r="F233"/>
      <c r="G233"/>
      <c r="H233" s="5"/>
      <c r="I233" s="8"/>
      <c r="J233" s="55"/>
    </row>
    <row r="234" spans="1:10" ht="12.75">
      <c r="A234" s="51"/>
      <c r="B234" s="43"/>
      <c r="C234"/>
      <c r="D234"/>
      <c r="E234"/>
      <c r="F234"/>
      <c r="G234"/>
      <c r="H234" s="5"/>
      <c r="I234" s="8"/>
      <c r="J234" s="55"/>
    </row>
    <row r="235" spans="1:10" ht="12.75">
      <c r="A235" s="51"/>
      <c r="B235" s="43"/>
      <c r="C235"/>
      <c r="D235"/>
      <c r="E235"/>
      <c r="F235"/>
      <c r="G235"/>
      <c r="H235" s="5"/>
      <c r="I235" s="8"/>
      <c r="J235" s="55"/>
    </row>
    <row r="236" spans="1:10" ht="12.75">
      <c r="A236" s="51"/>
      <c r="B236" s="43"/>
      <c r="C236"/>
      <c r="D236"/>
      <c r="E236"/>
      <c r="F236"/>
      <c r="G236"/>
      <c r="H236" s="5"/>
      <c r="I236" s="8"/>
      <c r="J236" s="55"/>
    </row>
    <row r="237" spans="1:10" ht="12.75">
      <c r="A237" s="51"/>
      <c r="B237" s="43"/>
      <c r="C237"/>
      <c r="D237"/>
      <c r="E237"/>
      <c r="F237"/>
      <c r="G237"/>
      <c r="H237" s="5"/>
      <c r="I237" s="8"/>
      <c r="J237" s="55"/>
    </row>
    <row r="238" spans="1:10" ht="12.75">
      <c r="A238" s="51"/>
      <c r="B238" s="43"/>
      <c r="C238"/>
      <c r="D238"/>
      <c r="E238"/>
      <c r="F238"/>
      <c r="G238"/>
      <c r="H238" s="5"/>
      <c r="I238" s="8"/>
      <c r="J238" s="55"/>
    </row>
    <row r="239" spans="1:10" ht="12.75">
      <c r="A239" s="51"/>
      <c r="B239" s="43"/>
      <c r="C239"/>
      <c r="D239"/>
      <c r="E239"/>
      <c r="F239"/>
      <c r="G239"/>
      <c r="H239" s="5"/>
      <c r="I239" s="8"/>
      <c r="J239" s="55"/>
    </row>
    <row r="240" spans="1:10" ht="12.75">
      <c r="A240" s="51"/>
      <c r="B240" s="43"/>
      <c r="C240"/>
      <c r="D240"/>
      <c r="E240"/>
      <c r="F240"/>
      <c r="G240"/>
      <c r="H240" s="5"/>
      <c r="I240" s="8"/>
      <c r="J240" s="55"/>
    </row>
    <row r="241" spans="1:10" ht="12.75">
      <c r="A241" s="51"/>
      <c r="B241" s="43"/>
      <c r="C241"/>
      <c r="D241"/>
      <c r="E241"/>
      <c r="F241"/>
      <c r="G241"/>
      <c r="H241" s="5"/>
      <c r="I241" s="8"/>
      <c r="J241" s="55"/>
    </row>
    <row r="242" spans="1:10" ht="12.75">
      <c r="A242" s="51"/>
      <c r="B242" s="43"/>
      <c r="C242"/>
      <c r="D242"/>
      <c r="E242"/>
      <c r="F242"/>
      <c r="G242"/>
      <c r="H242" s="5"/>
      <c r="I242" s="8"/>
      <c r="J242" s="55"/>
    </row>
    <row r="243" spans="1:10" ht="12.75">
      <c r="A243" s="51"/>
      <c r="B243" s="43"/>
      <c r="C243"/>
      <c r="D243"/>
      <c r="E243"/>
      <c r="F243"/>
      <c r="G243"/>
      <c r="H243" s="5"/>
      <c r="I243" s="8"/>
      <c r="J243" s="55"/>
    </row>
    <row r="244" spans="1:10" ht="12.75">
      <c r="A244" s="51"/>
      <c r="B244" s="43"/>
      <c r="C244"/>
      <c r="D244"/>
      <c r="E244"/>
      <c r="F244"/>
      <c r="G244"/>
      <c r="H244" s="5"/>
      <c r="I244" s="8"/>
      <c r="J244" s="55"/>
    </row>
    <row r="245" spans="1:10" ht="12.75">
      <c r="A245" s="51"/>
      <c r="B245" s="43"/>
      <c r="C245"/>
      <c r="D245"/>
      <c r="E245"/>
      <c r="F245"/>
      <c r="G245"/>
      <c r="H245" s="5"/>
      <c r="I245" s="8"/>
      <c r="J245" s="55"/>
    </row>
    <row r="246" spans="1:10" ht="12.75">
      <c r="A246" s="51"/>
      <c r="B246" s="43"/>
      <c r="C246"/>
      <c r="D246"/>
      <c r="E246"/>
      <c r="F246"/>
      <c r="G246"/>
      <c r="H246" s="5"/>
      <c r="I246" s="8"/>
      <c r="J246" s="55"/>
    </row>
    <row r="247" spans="1:10" ht="12.75">
      <c r="A247" s="51"/>
      <c r="B247" s="43"/>
      <c r="C247"/>
      <c r="D247"/>
      <c r="E247"/>
      <c r="F247"/>
      <c r="G247"/>
      <c r="H247" s="5"/>
      <c r="I247" s="8"/>
      <c r="J247" s="55"/>
    </row>
    <row r="248" spans="1:10" ht="12.75">
      <c r="A248" s="51"/>
      <c r="B248" s="43"/>
      <c r="C248"/>
      <c r="D248"/>
      <c r="E248"/>
      <c r="F248"/>
      <c r="G248"/>
      <c r="H248" s="5"/>
      <c r="I248" s="8"/>
      <c r="J248" s="55"/>
    </row>
    <row r="249" spans="1:10" ht="12.75">
      <c r="A249" s="51"/>
      <c r="B249" s="43"/>
      <c r="C249"/>
      <c r="D249"/>
      <c r="E249"/>
      <c r="F249"/>
      <c r="G249"/>
      <c r="H249" s="5"/>
      <c r="I249" s="8"/>
      <c r="J249" s="55"/>
    </row>
    <row r="250" spans="1:10" ht="12.75">
      <c r="A250" s="51"/>
      <c r="B250" s="43"/>
      <c r="C250"/>
      <c r="D250"/>
      <c r="E250"/>
      <c r="F250"/>
      <c r="G250"/>
      <c r="H250" s="5"/>
      <c r="I250" s="8"/>
      <c r="J250" s="55"/>
    </row>
    <row r="251" spans="1:10" ht="12.75">
      <c r="A251" s="51"/>
      <c r="B251" s="43"/>
      <c r="C251"/>
      <c r="D251"/>
      <c r="E251"/>
      <c r="F251"/>
      <c r="G251"/>
      <c r="H251" s="5"/>
      <c r="I251" s="8"/>
      <c r="J251" s="55"/>
    </row>
    <row r="252" spans="1:10" ht="12.75">
      <c r="A252" s="51"/>
      <c r="B252" s="43"/>
      <c r="C252"/>
      <c r="D252"/>
      <c r="E252"/>
      <c r="F252"/>
      <c r="G252"/>
      <c r="H252" s="5"/>
      <c r="I252" s="8"/>
      <c r="J252" s="55"/>
    </row>
    <row r="253" spans="1:10" ht="12.75">
      <c r="A253" s="51"/>
      <c r="B253" s="43"/>
      <c r="C253"/>
      <c r="D253"/>
      <c r="E253"/>
      <c r="F253"/>
      <c r="G253"/>
      <c r="H253" s="5"/>
      <c r="I253" s="8"/>
      <c r="J253" s="55"/>
    </row>
    <row r="254" spans="1:10" ht="12.75">
      <c r="A254" s="51"/>
      <c r="B254" s="43"/>
      <c r="C254"/>
      <c r="D254"/>
      <c r="E254"/>
      <c r="F254"/>
      <c r="G254"/>
      <c r="H254" s="5"/>
      <c r="I254" s="8"/>
      <c r="J254" s="55"/>
    </row>
    <row r="255" spans="1:10" ht="12.75">
      <c r="A255" s="51"/>
      <c r="B255" s="43"/>
      <c r="C255"/>
      <c r="D255"/>
      <c r="E255"/>
      <c r="F255"/>
      <c r="G255"/>
      <c r="H255" s="5"/>
      <c r="I255" s="8"/>
      <c r="J255" s="55"/>
    </row>
    <row r="256" spans="1:10" ht="12.75">
      <c r="A256" s="51"/>
      <c r="B256" s="43"/>
      <c r="C256"/>
      <c r="D256"/>
      <c r="E256"/>
      <c r="F256"/>
      <c r="G256"/>
      <c r="H256" s="5"/>
      <c r="I256" s="8"/>
      <c r="J256" s="55"/>
    </row>
    <row r="257" spans="1:10" ht="12.75">
      <c r="A257" s="51"/>
      <c r="B257" s="43"/>
      <c r="C257"/>
      <c r="D257"/>
      <c r="E257"/>
      <c r="F257"/>
      <c r="G257"/>
      <c r="H257" s="5"/>
      <c r="I257" s="8"/>
      <c r="J257" s="55"/>
    </row>
    <row r="258" spans="1:10" ht="12.75">
      <c r="A258" s="51"/>
      <c r="B258" s="43"/>
      <c r="C258"/>
      <c r="D258"/>
      <c r="E258"/>
      <c r="F258"/>
      <c r="G258"/>
      <c r="H258" s="5"/>
      <c r="I258" s="8"/>
      <c r="J258" s="55"/>
    </row>
    <row r="259" spans="1:10" ht="12.75">
      <c r="A259" s="51"/>
      <c r="B259" s="43"/>
      <c r="C259"/>
      <c r="D259"/>
      <c r="E259"/>
      <c r="F259"/>
      <c r="G259"/>
      <c r="H259" s="5"/>
      <c r="I259" s="8"/>
      <c r="J259" s="55"/>
    </row>
    <row r="260" spans="1:10" ht="12.75">
      <c r="A260" s="51"/>
      <c r="B260" s="43"/>
      <c r="C260"/>
      <c r="D260"/>
      <c r="E260"/>
      <c r="F260"/>
      <c r="G260"/>
      <c r="H260" s="5"/>
      <c r="I260" s="8"/>
      <c r="J260" s="55"/>
    </row>
    <row r="261" spans="1:10" ht="12.75">
      <c r="A261" s="51"/>
      <c r="B261" s="43"/>
      <c r="C261"/>
      <c r="D261"/>
      <c r="E261"/>
      <c r="F261"/>
      <c r="G261"/>
      <c r="H261" s="5"/>
      <c r="I261" s="8"/>
      <c r="J261" s="55"/>
    </row>
    <row r="262" spans="1:10" ht="12.75">
      <c r="A262" s="51"/>
      <c r="B262" s="43"/>
      <c r="C262"/>
      <c r="D262"/>
      <c r="E262"/>
      <c r="F262"/>
      <c r="G262"/>
      <c r="H262" s="5"/>
      <c r="I262" s="8"/>
      <c r="J262" s="55"/>
    </row>
    <row r="263" spans="1:10" ht="12.75">
      <c r="A263" s="51"/>
      <c r="B263" s="43"/>
      <c r="C263"/>
      <c r="D263"/>
      <c r="E263"/>
      <c r="F263"/>
      <c r="G263"/>
      <c r="H263" s="5"/>
      <c r="I263" s="8"/>
      <c r="J263" s="55"/>
    </row>
    <row r="264" spans="1:10" ht="12.75">
      <c r="A264" s="51"/>
      <c r="B264" s="43"/>
      <c r="C264"/>
      <c r="D264"/>
      <c r="E264"/>
      <c r="F264"/>
      <c r="G264"/>
      <c r="H264" s="5"/>
      <c r="I264" s="8"/>
      <c r="J264" s="55"/>
    </row>
    <row r="265" spans="1:10" ht="12.75">
      <c r="A265" s="51"/>
      <c r="B265" s="43"/>
      <c r="C265"/>
      <c r="D265"/>
      <c r="E265"/>
      <c r="F265"/>
      <c r="G265"/>
      <c r="H265" s="5"/>
      <c r="I265" s="8"/>
      <c r="J265" s="55"/>
    </row>
    <row r="266" spans="1:10" ht="12.75">
      <c r="A266" s="51"/>
      <c r="B266" s="43"/>
      <c r="C266"/>
      <c r="D266"/>
      <c r="E266"/>
      <c r="F266"/>
      <c r="G266"/>
      <c r="H266" s="5"/>
      <c r="I266" s="8"/>
      <c r="J266" s="55"/>
    </row>
    <row r="267" spans="1:10" ht="12.75">
      <c r="A267" s="51"/>
      <c r="B267" s="43"/>
      <c r="C267"/>
      <c r="D267"/>
      <c r="E267"/>
      <c r="F267"/>
      <c r="G267"/>
      <c r="H267" s="5"/>
      <c r="I267" s="8"/>
      <c r="J267" s="55"/>
    </row>
    <row r="268" spans="1:10" ht="12.75">
      <c r="A268" s="51"/>
      <c r="B268" s="43"/>
      <c r="C268"/>
      <c r="D268"/>
      <c r="E268"/>
      <c r="F268"/>
      <c r="G268"/>
      <c r="H268" s="5"/>
      <c r="I268" s="8"/>
      <c r="J268" s="55"/>
    </row>
    <row r="269" spans="1:10" ht="12.75">
      <c r="A269" s="51"/>
      <c r="B269" s="43"/>
      <c r="C269"/>
      <c r="D269"/>
      <c r="E269"/>
      <c r="F269"/>
      <c r="G269"/>
      <c r="H269" s="5"/>
      <c r="I269" s="8"/>
      <c r="J269" s="55"/>
    </row>
    <row r="270" spans="1:10" ht="12.75">
      <c r="A270" s="51"/>
      <c r="B270" s="43"/>
      <c r="C270"/>
      <c r="D270"/>
      <c r="E270"/>
      <c r="F270"/>
      <c r="G270"/>
      <c r="H270" s="5"/>
      <c r="I270" s="8"/>
      <c r="J270" s="55"/>
    </row>
    <row r="271" spans="1:10" ht="12.75">
      <c r="A271" s="51"/>
      <c r="B271" s="43"/>
      <c r="C271"/>
      <c r="D271"/>
      <c r="E271"/>
      <c r="F271"/>
      <c r="G271"/>
      <c r="H271" s="5"/>
      <c r="I271" s="8"/>
      <c r="J271" s="55"/>
    </row>
    <row r="272" spans="1:10" ht="12.75">
      <c r="A272" s="51"/>
      <c r="B272" s="43"/>
      <c r="C272"/>
      <c r="D272"/>
      <c r="E272"/>
      <c r="F272"/>
      <c r="G272"/>
      <c r="H272" s="5"/>
      <c r="I272" s="8"/>
      <c r="J272" s="55"/>
    </row>
    <row r="273" spans="1:10" ht="12.75">
      <c r="A273" s="51"/>
      <c r="B273" s="43"/>
      <c r="C273"/>
      <c r="D273"/>
      <c r="E273"/>
      <c r="F273"/>
      <c r="G273"/>
      <c r="H273" s="5"/>
      <c r="I273" s="8"/>
      <c r="J273" s="55"/>
    </row>
    <row r="274" spans="1:10" ht="12.75">
      <c r="A274" s="51"/>
      <c r="B274" s="43"/>
      <c r="C274"/>
      <c r="D274"/>
      <c r="E274"/>
      <c r="F274"/>
      <c r="G274"/>
      <c r="H274" s="5"/>
      <c r="I274" s="8"/>
      <c r="J274" s="55"/>
    </row>
    <row r="275" spans="1:10" ht="12.75">
      <c r="A275" s="51"/>
      <c r="B275" s="43"/>
      <c r="C275"/>
      <c r="D275"/>
      <c r="E275"/>
      <c r="F275"/>
      <c r="G275"/>
      <c r="H275" s="5"/>
      <c r="I275" s="8"/>
      <c r="J275" s="55"/>
    </row>
    <row r="276" spans="1:10" ht="12.75">
      <c r="A276" s="51"/>
      <c r="B276" s="43"/>
      <c r="C276"/>
      <c r="D276"/>
      <c r="E276"/>
      <c r="F276"/>
      <c r="G276"/>
      <c r="H276" s="5"/>
      <c r="I276" s="8"/>
      <c r="J276" s="55"/>
    </row>
    <row r="277" spans="1:10" ht="12.75">
      <c r="A277" s="51"/>
      <c r="B277" s="43"/>
      <c r="C277"/>
      <c r="D277"/>
      <c r="E277"/>
      <c r="F277"/>
      <c r="G277"/>
      <c r="H277" s="5"/>
      <c r="I277" s="8"/>
      <c r="J277" s="55"/>
    </row>
    <row r="278" spans="1:10" ht="12.75">
      <c r="A278" s="51"/>
      <c r="B278" s="43"/>
      <c r="C278"/>
      <c r="D278"/>
      <c r="E278"/>
      <c r="F278"/>
      <c r="G278"/>
      <c r="H278" s="5"/>
      <c r="I278" s="8"/>
      <c r="J278" s="55"/>
    </row>
    <row r="279" spans="1:10" ht="12.75">
      <c r="A279" s="51"/>
      <c r="B279" s="43"/>
      <c r="C279"/>
      <c r="D279"/>
      <c r="E279"/>
      <c r="F279"/>
      <c r="G279"/>
      <c r="H279" s="5"/>
      <c r="I279" s="8"/>
      <c r="J279" s="55"/>
    </row>
    <row r="280" spans="1:10" ht="12.75">
      <c r="A280" s="51"/>
      <c r="B280" s="43"/>
      <c r="C280"/>
      <c r="D280"/>
      <c r="E280"/>
      <c r="F280"/>
      <c r="G280"/>
      <c r="H280" s="5"/>
      <c r="I280" s="8"/>
      <c r="J280" s="55"/>
    </row>
    <row r="281" spans="1:10" ht="12.75">
      <c r="A281" s="51"/>
      <c r="B281" s="43"/>
      <c r="C281"/>
      <c r="D281"/>
      <c r="E281"/>
      <c r="F281"/>
      <c r="G281"/>
      <c r="H281" s="5"/>
      <c r="I281" s="8"/>
      <c r="J281" s="55"/>
    </row>
    <row r="282" spans="1:10" ht="12.75">
      <c r="A282" s="51"/>
      <c r="B282" s="43"/>
      <c r="C282"/>
      <c r="D282"/>
      <c r="E282"/>
      <c r="F282"/>
      <c r="G282"/>
      <c r="H282" s="5"/>
      <c r="I282" s="8"/>
      <c r="J282" s="55"/>
    </row>
    <row r="283" spans="1:10" ht="12.75">
      <c r="A283" s="51"/>
      <c r="B283" s="43"/>
      <c r="C283"/>
      <c r="D283"/>
      <c r="E283"/>
      <c r="F283"/>
      <c r="G283"/>
      <c r="H283" s="5"/>
      <c r="I283" s="8"/>
      <c r="J283" s="55"/>
    </row>
    <row r="284" spans="1:10" ht="12.75">
      <c r="A284" s="51"/>
      <c r="B284" s="43"/>
      <c r="C284"/>
      <c r="D284"/>
      <c r="E284"/>
      <c r="F284"/>
      <c r="G284"/>
      <c r="H284" s="5"/>
      <c r="I284" s="8"/>
      <c r="J284" s="55"/>
    </row>
    <row r="285" spans="1:10" ht="12.75">
      <c r="A285" s="51"/>
      <c r="B285" s="43"/>
      <c r="C285"/>
      <c r="D285"/>
      <c r="E285"/>
      <c r="F285"/>
      <c r="G285"/>
      <c r="H285" s="5"/>
      <c r="I285" s="8"/>
      <c r="J285" s="55"/>
    </row>
    <row r="286" spans="1:10" ht="12.75">
      <c r="A286" s="51"/>
      <c r="B286" s="43"/>
      <c r="C286"/>
      <c r="D286"/>
      <c r="E286"/>
      <c r="F286"/>
      <c r="G286"/>
      <c r="H286" s="5"/>
      <c r="I286" s="8"/>
      <c r="J286" s="55"/>
    </row>
    <row r="287" spans="1:10" ht="12.75">
      <c r="A287" s="51"/>
      <c r="B287" s="43"/>
      <c r="C287"/>
      <c r="D287"/>
      <c r="E287"/>
      <c r="F287"/>
      <c r="G287"/>
      <c r="H287" s="5"/>
      <c r="I287" s="8"/>
      <c r="J287" s="55"/>
    </row>
    <row r="288" spans="1:10" ht="12.75">
      <c r="A288" s="51"/>
      <c r="B288" s="43"/>
      <c r="C288"/>
      <c r="D288"/>
      <c r="E288"/>
      <c r="F288"/>
      <c r="G288"/>
      <c r="H288" s="5"/>
      <c r="I288" s="8"/>
      <c r="J288" s="55"/>
    </row>
    <row r="289" spans="1:10" ht="12.75">
      <c r="A289" s="51"/>
      <c r="B289" s="43"/>
      <c r="C289"/>
      <c r="D289"/>
      <c r="E289"/>
      <c r="F289"/>
      <c r="G289"/>
      <c r="H289" s="5"/>
      <c r="I289" s="8"/>
      <c r="J289" s="55"/>
    </row>
    <row r="290" spans="1:10" ht="12.75">
      <c r="A290" s="51"/>
      <c r="B290" s="43"/>
      <c r="C290"/>
      <c r="D290"/>
      <c r="E290"/>
      <c r="F290"/>
      <c r="G290"/>
      <c r="H290" s="5"/>
      <c r="I290" s="8"/>
      <c r="J290" s="55"/>
    </row>
    <row r="291" spans="1:10" ht="12.75">
      <c r="A291" s="51"/>
      <c r="B291" s="43"/>
      <c r="C291"/>
      <c r="D291"/>
      <c r="E291"/>
      <c r="F291"/>
      <c r="G291"/>
      <c r="H291" s="5"/>
      <c r="I291" s="8"/>
      <c r="J291" s="55"/>
    </row>
    <row r="292" spans="1:10" ht="12.75">
      <c r="A292" s="51"/>
      <c r="B292" s="43"/>
      <c r="C292"/>
      <c r="D292"/>
      <c r="E292"/>
      <c r="F292"/>
      <c r="G292"/>
      <c r="H292" s="5"/>
      <c r="I292" s="8"/>
      <c r="J292" s="55"/>
    </row>
    <row r="293" spans="1:10" ht="12.75">
      <c r="A293" s="51"/>
      <c r="B293" s="43"/>
      <c r="C293"/>
      <c r="D293"/>
      <c r="E293"/>
      <c r="F293"/>
      <c r="G293"/>
      <c r="H293" s="5"/>
      <c r="I293" s="8"/>
      <c r="J293" s="55"/>
    </row>
    <row r="294" spans="1:10" ht="12.75">
      <c r="A294" s="51"/>
      <c r="B294" s="43"/>
      <c r="C294"/>
      <c r="D294"/>
      <c r="E294"/>
      <c r="F294"/>
      <c r="G294"/>
      <c r="H294" s="5"/>
      <c r="I294" s="8"/>
      <c r="J294" s="55"/>
    </row>
    <row r="295" spans="1:10" ht="12.75">
      <c r="A295" s="51"/>
      <c r="B295" s="43"/>
      <c r="C295"/>
      <c r="D295"/>
      <c r="E295"/>
      <c r="F295"/>
      <c r="G295"/>
      <c r="H295" s="5"/>
      <c r="I295" s="8"/>
      <c r="J295" s="55"/>
    </row>
    <row r="296" spans="1:10" ht="12.75">
      <c r="A296" s="51"/>
      <c r="B296" s="43"/>
      <c r="C296"/>
      <c r="D296"/>
      <c r="E296"/>
      <c r="F296"/>
      <c r="G296"/>
      <c r="H296" s="5"/>
      <c r="I296" s="8"/>
      <c r="J296" s="55"/>
    </row>
    <row r="297" spans="1:10" ht="12.75">
      <c r="A297" s="51"/>
      <c r="B297" s="43"/>
      <c r="C297"/>
      <c r="D297"/>
      <c r="E297"/>
      <c r="F297"/>
      <c r="G297"/>
      <c r="H297" s="5"/>
      <c r="I297" s="8"/>
      <c r="J297" s="55"/>
    </row>
    <row r="298" spans="1:10" ht="12.75">
      <c r="A298" s="51"/>
      <c r="B298" s="43"/>
      <c r="C298"/>
      <c r="D298"/>
      <c r="E298"/>
      <c r="F298"/>
      <c r="G298"/>
      <c r="H298" s="5"/>
      <c r="I298" s="8"/>
      <c r="J298" s="55"/>
    </row>
    <row r="299" spans="1:10" ht="12.75">
      <c r="A299" s="51"/>
      <c r="B299" s="43"/>
      <c r="C299"/>
      <c r="D299"/>
      <c r="E299"/>
      <c r="F299"/>
      <c r="G299"/>
      <c r="H299" s="5"/>
      <c r="I299" s="8"/>
      <c r="J299" s="55"/>
    </row>
    <row r="300" spans="1:10" ht="12.75">
      <c r="A300" s="51"/>
      <c r="B300" s="43"/>
      <c r="C300"/>
      <c r="D300"/>
      <c r="E300"/>
      <c r="F300"/>
      <c r="G300"/>
      <c r="H300" s="5"/>
      <c r="I300" s="8"/>
      <c r="J300" s="55"/>
    </row>
    <row r="301" spans="1:10" ht="12.75">
      <c r="A301" s="51"/>
      <c r="B301" s="43"/>
      <c r="C301"/>
      <c r="D301"/>
      <c r="E301"/>
      <c r="F301"/>
      <c r="G301"/>
      <c r="H301" s="5"/>
      <c r="I301" s="8"/>
      <c r="J301" s="55"/>
    </row>
    <row r="302" spans="1:10" ht="12.75">
      <c r="A302" s="51"/>
      <c r="B302" s="43"/>
      <c r="C302"/>
      <c r="D302"/>
      <c r="E302"/>
      <c r="F302"/>
      <c r="G302"/>
      <c r="H302" s="5"/>
      <c r="I302" s="8"/>
      <c r="J302" s="55"/>
    </row>
    <row r="303" spans="1:10" ht="12.75">
      <c r="A303" s="51"/>
      <c r="B303" s="43"/>
      <c r="C303"/>
      <c r="D303"/>
      <c r="E303"/>
      <c r="F303"/>
      <c r="G303"/>
      <c r="H303" s="5"/>
      <c r="I303" s="8"/>
      <c r="J303" s="55"/>
    </row>
    <row r="304" spans="1:10" ht="12.75">
      <c r="A304" s="51"/>
      <c r="B304" s="43"/>
      <c r="C304"/>
      <c r="D304"/>
      <c r="E304"/>
      <c r="F304"/>
      <c r="G304"/>
      <c r="H304" s="5"/>
      <c r="I304" s="8"/>
      <c r="J304" s="55"/>
    </row>
    <row r="305" spans="1:10" ht="12.75">
      <c r="A305" s="51"/>
      <c r="B305" s="43"/>
      <c r="C305"/>
      <c r="D305"/>
      <c r="E305"/>
      <c r="F305"/>
      <c r="G305"/>
      <c r="H305" s="5"/>
      <c r="I305" s="8"/>
      <c r="J305" s="55"/>
    </row>
    <row r="306" spans="1:10" ht="12.75">
      <c r="A306" s="51"/>
      <c r="B306" s="43"/>
      <c r="C306"/>
      <c r="D306"/>
      <c r="E306"/>
      <c r="F306"/>
      <c r="G306"/>
      <c r="H306" s="5"/>
      <c r="I306" s="8"/>
      <c r="J306" s="55"/>
    </row>
    <row r="307" spans="1:10" ht="12.75">
      <c r="A307" s="51"/>
      <c r="B307" s="43"/>
      <c r="C307"/>
      <c r="D307"/>
      <c r="E307"/>
      <c r="F307"/>
      <c r="G307"/>
      <c r="H307" s="5"/>
      <c r="I307" s="8"/>
      <c r="J307" s="55"/>
    </row>
    <row r="308" spans="1:10" ht="12.75">
      <c r="A308" s="51"/>
      <c r="B308" s="43"/>
      <c r="C308"/>
      <c r="D308"/>
      <c r="E308"/>
      <c r="F308"/>
      <c r="G308"/>
      <c r="H308" s="5"/>
      <c r="I308" s="8"/>
      <c r="J308" s="55"/>
    </row>
    <row r="309" spans="1:10" ht="12.75">
      <c r="A309" s="51"/>
      <c r="B309" s="43"/>
      <c r="C309"/>
      <c r="D309"/>
      <c r="E309"/>
      <c r="F309"/>
      <c r="G309"/>
      <c r="H309" s="5"/>
      <c r="I309" s="8"/>
      <c r="J309" s="55"/>
    </row>
    <row r="310" spans="1:10" ht="12.75">
      <c r="A310" s="51"/>
      <c r="B310" s="43"/>
      <c r="C310"/>
      <c r="D310"/>
      <c r="E310"/>
      <c r="F310"/>
      <c r="G310"/>
      <c r="H310" s="5"/>
      <c r="I310" s="8"/>
      <c r="J310" s="55"/>
    </row>
    <row r="311" spans="1:10" ht="12.75">
      <c r="A311" s="51"/>
      <c r="B311" s="43"/>
      <c r="C311"/>
      <c r="D311"/>
      <c r="E311"/>
      <c r="F311"/>
      <c r="G311"/>
      <c r="H311" s="5"/>
      <c r="I311" s="8"/>
      <c r="J311" s="55"/>
    </row>
    <row r="312" spans="1:10" ht="12.75">
      <c r="A312" s="51"/>
      <c r="B312" s="43"/>
      <c r="C312"/>
      <c r="D312"/>
      <c r="E312"/>
      <c r="F312"/>
      <c r="G312"/>
      <c r="H312" s="5"/>
      <c r="I312" s="8"/>
      <c r="J312" s="55"/>
    </row>
    <row r="313" spans="1:10" ht="12.75">
      <c r="A313" s="51"/>
      <c r="B313" s="43"/>
      <c r="C313"/>
      <c r="D313"/>
      <c r="E313"/>
      <c r="F313"/>
      <c r="G313"/>
      <c r="H313" s="5"/>
      <c r="I313" s="8"/>
      <c r="J313" s="55"/>
    </row>
    <row r="314" spans="1:10" ht="12.75">
      <c r="A314" s="51"/>
      <c r="B314" s="43"/>
      <c r="C314"/>
      <c r="D314"/>
      <c r="E314"/>
      <c r="F314"/>
      <c r="G314"/>
      <c r="H314" s="5"/>
      <c r="I314" s="8"/>
      <c r="J314" s="55"/>
    </row>
    <row r="315" spans="1:10" ht="12.75">
      <c r="A315" s="51"/>
      <c r="B315" s="43"/>
      <c r="C315"/>
      <c r="D315"/>
      <c r="E315"/>
      <c r="F315"/>
      <c r="G315"/>
      <c r="H315" s="5"/>
      <c r="I315" s="8"/>
      <c r="J315" s="55"/>
    </row>
    <row r="316" spans="1:10" ht="12.75">
      <c r="A316" s="51"/>
      <c r="B316" s="43"/>
      <c r="C316"/>
      <c r="D316"/>
      <c r="E316"/>
      <c r="F316"/>
      <c r="G316"/>
      <c r="H316" s="5"/>
      <c r="I316" s="8"/>
      <c r="J316" s="55"/>
    </row>
    <row r="317" spans="1:10" ht="12.75">
      <c r="A317" s="51"/>
      <c r="B317" s="43"/>
      <c r="C317"/>
      <c r="D317"/>
      <c r="E317"/>
      <c r="F317"/>
      <c r="G317"/>
      <c r="H317" s="5"/>
      <c r="I317" s="8"/>
      <c r="J317" s="55"/>
    </row>
    <row r="318" spans="1:10" ht="12.75">
      <c r="A318" s="51"/>
      <c r="B318" s="43"/>
      <c r="C318"/>
      <c r="D318"/>
      <c r="E318"/>
      <c r="F318"/>
      <c r="G318"/>
      <c r="H318" s="5"/>
      <c r="I318" s="8"/>
      <c r="J318" s="55"/>
    </row>
    <row r="319" spans="1:10" ht="12.75">
      <c r="A319" s="51"/>
      <c r="B319" s="43"/>
      <c r="C319"/>
      <c r="D319"/>
      <c r="E319"/>
      <c r="F319"/>
      <c r="G319"/>
      <c r="H319" s="5"/>
      <c r="I319" s="8"/>
      <c r="J319" s="55"/>
    </row>
    <row r="320" spans="1:10" ht="12.75">
      <c r="A320" s="51"/>
      <c r="B320" s="43"/>
      <c r="C320"/>
      <c r="D320"/>
      <c r="E320"/>
      <c r="F320"/>
      <c r="G320"/>
      <c r="H320" s="5"/>
      <c r="I320" s="8"/>
      <c r="J320" s="55"/>
    </row>
    <row r="321" spans="1:10" ht="12.75">
      <c r="A321" s="51"/>
      <c r="B321" s="43"/>
      <c r="C321"/>
      <c r="D321"/>
      <c r="E321"/>
      <c r="F321"/>
      <c r="G321"/>
      <c r="H321" s="5"/>
      <c r="I321" s="8"/>
      <c r="J321" s="55"/>
    </row>
    <row r="322" spans="1:10" ht="12.75">
      <c r="A322" s="51"/>
      <c r="B322" s="43"/>
      <c r="C322"/>
      <c r="D322"/>
      <c r="E322"/>
      <c r="F322"/>
      <c r="G322"/>
      <c r="H322" s="5"/>
      <c r="I322" s="8"/>
      <c r="J322" s="55"/>
    </row>
    <row r="323" spans="1:10" ht="12.75">
      <c r="A323" s="51"/>
      <c r="B323" s="43"/>
      <c r="C323"/>
      <c r="D323"/>
      <c r="E323"/>
      <c r="F323"/>
      <c r="G323"/>
      <c r="H323" s="5"/>
      <c r="I323" s="8"/>
      <c r="J323" s="55"/>
    </row>
    <row r="324" spans="1:10" ht="12.75">
      <c r="A324" s="51"/>
      <c r="B324" s="43"/>
      <c r="C324"/>
      <c r="D324"/>
      <c r="E324"/>
      <c r="F324"/>
      <c r="G324"/>
      <c r="H324" s="5"/>
      <c r="I324" s="8"/>
      <c r="J324" s="55"/>
    </row>
    <row r="325" spans="1:10" ht="12.75">
      <c r="A325" s="51"/>
      <c r="B325" s="43"/>
      <c r="C325"/>
      <c r="D325"/>
      <c r="E325"/>
      <c r="F325"/>
      <c r="G325"/>
      <c r="H325" s="5"/>
      <c r="I325" s="8"/>
      <c r="J325" s="55"/>
    </row>
    <row r="326" spans="1:10" ht="12.75">
      <c r="A326" s="51"/>
      <c r="B326" s="43"/>
      <c r="C326"/>
      <c r="D326"/>
      <c r="E326"/>
      <c r="F326"/>
      <c r="G326"/>
      <c r="H326" s="5"/>
      <c r="I326" s="8"/>
      <c r="J326" s="55"/>
    </row>
    <row r="327" spans="1:10" ht="12.75">
      <c r="A327" s="51"/>
      <c r="B327" s="43"/>
      <c r="C327"/>
      <c r="D327"/>
      <c r="E327"/>
      <c r="F327"/>
      <c r="G327"/>
      <c r="H327" s="5"/>
      <c r="I327" s="8"/>
      <c r="J327" s="55"/>
    </row>
    <row r="328" spans="1:10" ht="12.75">
      <c r="A328" s="51"/>
      <c r="B328" s="43"/>
      <c r="C328"/>
      <c r="D328"/>
      <c r="E328"/>
      <c r="F328"/>
      <c r="G328"/>
      <c r="H328" s="5"/>
      <c r="I328" s="8"/>
      <c r="J328" s="55"/>
    </row>
    <row r="329" spans="1:10" ht="12.75">
      <c r="A329" s="51"/>
      <c r="B329" s="43"/>
      <c r="C329"/>
      <c r="D329"/>
      <c r="E329"/>
      <c r="F329"/>
      <c r="G329"/>
      <c r="H329" s="5"/>
      <c r="I329" s="8"/>
      <c r="J329" s="55"/>
    </row>
    <row r="330" spans="1:10" ht="12.75">
      <c r="A330" s="51"/>
      <c r="B330" s="43"/>
      <c r="C330"/>
      <c r="D330"/>
      <c r="E330"/>
      <c r="F330"/>
      <c r="G330"/>
      <c r="H330" s="5"/>
      <c r="I330" s="8"/>
      <c r="J330" s="55"/>
    </row>
    <row r="774" spans="1:10" ht="12.75">
      <c r="A774"/>
      <c r="B774"/>
      <c r="C774"/>
      <c r="D774"/>
      <c r="E774"/>
      <c r="F774"/>
      <c r="G774"/>
      <c r="H774"/>
      <c r="I774"/>
      <c r="J774"/>
    </row>
    <row r="775" spans="1:10" ht="12.75">
      <c r="A775"/>
      <c r="B775"/>
      <c r="C775"/>
      <c r="D775"/>
      <c r="E775"/>
      <c r="F775"/>
      <c r="G775"/>
      <c r="H775"/>
      <c r="I775"/>
      <c r="J775"/>
    </row>
    <row r="776" spans="1:10" ht="12.75">
      <c r="A776"/>
      <c r="B776"/>
      <c r="C776"/>
      <c r="D776"/>
      <c r="E776"/>
      <c r="F776"/>
      <c r="G776"/>
      <c r="H776"/>
      <c r="I776"/>
      <c r="J776"/>
    </row>
    <row r="777" spans="1:10" ht="12.75">
      <c r="A777"/>
      <c r="B777"/>
      <c r="C777"/>
      <c r="D777"/>
      <c r="E777"/>
      <c r="F777"/>
      <c r="G777"/>
      <c r="H777"/>
      <c r="I777"/>
      <c r="J777"/>
    </row>
    <row r="778" spans="1:10" ht="12.75">
      <c r="A778"/>
      <c r="B778"/>
      <c r="C778"/>
      <c r="D778"/>
      <c r="E778"/>
      <c r="F778"/>
      <c r="G778"/>
      <c r="H778"/>
      <c r="I778"/>
      <c r="J778"/>
    </row>
    <row r="779" spans="1:10" ht="12.75">
      <c r="A779"/>
      <c r="B779"/>
      <c r="C779"/>
      <c r="D779"/>
      <c r="E779"/>
      <c r="F779"/>
      <c r="G779"/>
      <c r="H779"/>
      <c r="I779"/>
      <c r="J779"/>
    </row>
    <row r="780" spans="1:10" ht="12.75">
      <c r="A780"/>
      <c r="B780"/>
      <c r="C780"/>
      <c r="D780"/>
      <c r="E780"/>
      <c r="F780"/>
      <c r="G780"/>
      <c r="H780"/>
      <c r="I780"/>
      <c r="J780"/>
    </row>
    <row r="781" spans="1:10" ht="12.75">
      <c r="A781"/>
      <c r="B781"/>
      <c r="C781"/>
      <c r="D781"/>
      <c r="E781"/>
      <c r="F781"/>
      <c r="G781"/>
      <c r="H781"/>
      <c r="I781"/>
      <c r="J781"/>
    </row>
    <row r="782" spans="1:10" ht="12.75">
      <c r="A782"/>
      <c r="B782"/>
      <c r="C782"/>
      <c r="D782"/>
      <c r="E782"/>
      <c r="F782"/>
      <c r="G782"/>
      <c r="H782"/>
      <c r="I782"/>
      <c r="J782"/>
    </row>
    <row r="783" spans="1:10" ht="12.75">
      <c r="A783"/>
      <c r="B783"/>
      <c r="C783"/>
      <c r="D783"/>
      <c r="E783"/>
      <c r="F783"/>
      <c r="G783"/>
      <c r="H783"/>
      <c r="I783"/>
      <c r="J783"/>
    </row>
    <row r="784" spans="1:10" ht="12.75">
      <c r="A784"/>
      <c r="B784"/>
      <c r="C784"/>
      <c r="D784"/>
      <c r="E784"/>
      <c r="F784"/>
      <c r="G784"/>
      <c r="H784"/>
      <c r="I784"/>
      <c r="J784"/>
    </row>
    <row r="785" spans="1:10" ht="12.75">
      <c r="A785"/>
      <c r="B785"/>
      <c r="C785"/>
      <c r="D785"/>
      <c r="E785"/>
      <c r="F785"/>
      <c r="G785"/>
      <c r="H785"/>
      <c r="I785"/>
      <c r="J785"/>
    </row>
    <row r="786" spans="1:10" ht="12.75">
      <c r="A786"/>
      <c r="B786"/>
      <c r="C786"/>
      <c r="D786"/>
      <c r="E786"/>
      <c r="F786"/>
      <c r="G786"/>
      <c r="H786"/>
      <c r="I786"/>
      <c r="J786"/>
    </row>
    <row r="787" spans="1:10" ht="12.75">
      <c r="A787"/>
      <c r="B787"/>
      <c r="C787"/>
      <c r="D787"/>
      <c r="E787"/>
      <c r="F787"/>
      <c r="G787"/>
      <c r="H787"/>
      <c r="I787"/>
      <c r="J787"/>
    </row>
    <row r="788" spans="1:10" ht="12.75">
      <c r="A788"/>
      <c r="B788"/>
      <c r="C788"/>
      <c r="D788"/>
      <c r="E788"/>
      <c r="F788"/>
      <c r="G788"/>
      <c r="H788"/>
      <c r="I788"/>
      <c r="J788"/>
    </row>
    <row r="789" spans="1:10" ht="12.75">
      <c r="A789"/>
      <c r="B789"/>
      <c r="C789"/>
      <c r="D789"/>
      <c r="E789"/>
      <c r="F789"/>
      <c r="G789"/>
      <c r="H789"/>
      <c r="I789"/>
      <c r="J789"/>
    </row>
    <row r="790" spans="1:10" ht="12.75">
      <c r="A790"/>
      <c r="B790"/>
      <c r="C790"/>
      <c r="D790"/>
      <c r="E790"/>
      <c r="F790"/>
      <c r="G790"/>
      <c r="H790"/>
      <c r="I790"/>
      <c r="J790"/>
    </row>
    <row r="791" spans="1:10" ht="12.75">
      <c r="A791"/>
      <c r="B791"/>
      <c r="C791"/>
      <c r="D791"/>
      <c r="E791"/>
      <c r="F791"/>
      <c r="G791"/>
      <c r="H791"/>
      <c r="I791"/>
      <c r="J791"/>
    </row>
    <row r="792" spans="1:10" ht="12.75">
      <c r="A792"/>
      <c r="B792"/>
      <c r="C792"/>
      <c r="D792"/>
      <c r="E792"/>
      <c r="F792"/>
      <c r="G792"/>
      <c r="H792"/>
      <c r="I792"/>
      <c r="J792"/>
    </row>
    <row r="793" spans="1:10" ht="12.75">
      <c r="A793"/>
      <c r="B793"/>
      <c r="C793"/>
      <c r="D793"/>
      <c r="E793"/>
      <c r="F793"/>
      <c r="G793"/>
      <c r="H793"/>
      <c r="I793"/>
      <c r="J793"/>
    </row>
    <row r="794" spans="1:10" ht="12.75">
      <c r="A794"/>
      <c r="B794"/>
      <c r="C794"/>
      <c r="D794"/>
      <c r="E794"/>
      <c r="F794"/>
      <c r="G794"/>
      <c r="H794"/>
      <c r="I794"/>
      <c r="J794"/>
    </row>
    <row r="795" spans="1:10" ht="12.75">
      <c r="A795"/>
      <c r="B795"/>
      <c r="C795"/>
      <c r="D795"/>
      <c r="E795"/>
      <c r="F795"/>
      <c r="G795"/>
      <c r="H795"/>
      <c r="I795"/>
      <c r="J795"/>
    </row>
    <row r="796" spans="1:10" ht="12.75">
      <c r="A796"/>
      <c r="B796"/>
      <c r="C796"/>
      <c r="D796"/>
      <c r="E796"/>
      <c r="F796"/>
      <c r="G796"/>
      <c r="H796"/>
      <c r="I796"/>
      <c r="J796"/>
    </row>
    <row r="797" spans="1:10" ht="12.75">
      <c r="A797"/>
      <c r="B797"/>
      <c r="C797"/>
      <c r="D797"/>
      <c r="E797"/>
      <c r="F797"/>
      <c r="G797"/>
      <c r="H797"/>
      <c r="I797"/>
      <c r="J797"/>
    </row>
    <row r="798" spans="1:10" ht="12.75">
      <c r="A798"/>
      <c r="B798"/>
      <c r="C798"/>
      <c r="D798"/>
      <c r="E798"/>
      <c r="F798"/>
      <c r="G798"/>
      <c r="H798"/>
      <c r="I798"/>
      <c r="J798"/>
    </row>
    <row r="799" spans="1:10" ht="12.75">
      <c r="A799"/>
      <c r="B799"/>
      <c r="C799"/>
      <c r="D799"/>
      <c r="E799"/>
      <c r="F799"/>
      <c r="G799"/>
      <c r="H799"/>
      <c r="I799"/>
      <c r="J799"/>
    </row>
    <row r="800" spans="1:10" ht="12.75">
      <c r="A800"/>
      <c r="B800"/>
      <c r="C800"/>
      <c r="D800"/>
      <c r="E800"/>
      <c r="F800"/>
      <c r="G800"/>
      <c r="H800"/>
      <c r="I800"/>
      <c r="J800"/>
    </row>
    <row r="801" spans="1:10" ht="12.75">
      <c r="A801"/>
      <c r="B801"/>
      <c r="C801"/>
      <c r="D801"/>
      <c r="E801"/>
      <c r="F801"/>
      <c r="G801"/>
      <c r="H801"/>
      <c r="I801"/>
      <c r="J801"/>
    </row>
    <row r="802" spans="1:10" ht="12.75">
      <c r="A802"/>
      <c r="B802"/>
      <c r="C802"/>
      <c r="D802"/>
      <c r="E802"/>
      <c r="F802"/>
      <c r="G802"/>
      <c r="H802"/>
      <c r="I802"/>
      <c r="J802"/>
    </row>
    <row r="803" spans="1:10" ht="12.75">
      <c r="A803"/>
      <c r="B803"/>
      <c r="C803"/>
      <c r="D803"/>
      <c r="E803"/>
      <c r="F803"/>
      <c r="G803"/>
      <c r="H803"/>
      <c r="I803"/>
      <c r="J803"/>
    </row>
    <row r="804" spans="1:10" ht="12.75">
      <c r="A804"/>
      <c r="B804"/>
      <c r="C804"/>
      <c r="D804"/>
      <c r="E804"/>
      <c r="F804"/>
      <c r="G804"/>
      <c r="H804"/>
      <c r="I804"/>
      <c r="J804"/>
    </row>
    <row r="805" spans="1:10" ht="12.75">
      <c r="A805"/>
      <c r="B805"/>
      <c r="C805"/>
      <c r="D805"/>
      <c r="E805"/>
      <c r="F805"/>
      <c r="G805"/>
      <c r="H805"/>
      <c r="I805"/>
      <c r="J805"/>
    </row>
    <row r="806" spans="1:10" ht="12.75">
      <c r="A806"/>
      <c r="B806"/>
      <c r="C806"/>
      <c r="D806"/>
      <c r="E806"/>
      <c r="F806"/>
      <c r="G806"/>
      <c r="H806"/>
      <c r="I806"/>
      <c r="J806"/>
    </row>
    <row r="807" spans="1:10" ht="12.75">
      <c r="A807"/>
      <c r="B807"/>
      <c r="C807"/>
      <c r="D807"/>
      <c r="E807"/>
      <c r="F807"/>
      <c r="G807"/>
      <c r="H807"/>
      <c r="I807"/>
      <c r="J807"/>
    </row>
    <row r="808" spans="1:10" ht="12.75">
      <c r="A808"/>
      <c r="B808"/>
      <c r="C808"/>
      <c r="D808"/>
      <c r="E808"/>
      <c r="F808"/>
      <c r="G808"/>
      <c r="H808"/>
      <c r="I808"/>
      <c r="J808"/>
    </row>
    <row r="809" spans="1:10" ht="12.75">
      <c r="A809"/>
      <c r="B809"/>
      <c r="C809"/>
      <c r="D809"/>
      <c r="E809"/>
      <c r="F809"/>
      <c r="G809"/>
      <c r="H809"/>
      <c r="I809"/>
      <c r="J809"/>
    </row>
    <row r="810" spans="1:10" ht="12.75">
      <c r="A810"/>
      <c r="B810"/>
      <c r="C810"/>
      <c r="D810"/>
      <c r="E810"/>
      <c r="F810"/>
      <c r="G810"/>
      <c r="H810"/>
      <c r="I810"/>
      <c r="J810"/>
    </row>
    <row r="811" spans="1:10" ht="12.75">
      <c r="A811"/>
      <c r="B811"/>
      <c r="C811"/>
      <c r="D811"/>
      <c r="E811"/>
      <c r="F811"/>
      <c r="G811"/>
      <c r="H811"/>
      <c r="I811"/>
      <c r="J811"/>
    </row>
    <row r="812" spans="1:10" ht="12.75">
      <c r="A812"/>
      <c r="B812"/>
      <c r="C812"/>
      <c r="D812"/>
      <c r="E812"/>
      <c r="F812"/>
      <c r="G812"/>
      <c r="H812"/>
      <c r="I812"/>
      <c r="J812"/>
    </row>
    <row r="813" spans="1:10" ht="12.75">
      <c r="A813"/>
      <c r="B813"/>
      <c r="C813"/>
      <c r="D813"/>
      <c r="E813"/>
      <c r="F813"/>
      <c r="G813"/>
      <c r="H813"/>
      <c r="I813"/>
      <c r="J813"/>
    </row>
    <row r="814" spans="1:10" ht="12.75">
      <c r="A814"/>
      <c r="B814"/>
      <c r="C814"/>
      <c r="D814"/>
      <c r="E814"/>
      <c r="F814"/>
      <c r="G814"/>
      <c r="H814"/>
      <c r="I814"/>
      <c r="J814"/>
    </row>
    <row r="815" spans="1:10" ht="12.75">
      <c r="A815"/>
      <c r="B815"/>
      <c r="C815"/>
      <c r="D815"/>
      <c r="E815"/>
      <c r="F815"/>
      <c r="G815"/>
      <c r="H815"/>
      <c r="I815"/>
      <c r="J815"/>
    </row>
    <row r="816" spans="1:10" ht="12.75">
      <c r="A816"/>
      <c r="B816"/>
      <c r="C816"/>
      <c r="D816"/>
      <c r="E816"/>
      <c r="F816"/>
      <c r="G816"/>
      <c r="H816"/>
      <c r="I816"/>
      <c r="J816"/>
    </row>
    <row r="817" spans="1:10" ht="12.75">
      <c r="A817"/>
      <c r="B817"/>
      <c r="C817"/>
      <c r="D817"/>
      <c r="E817"/>
      <c r="F817"/>
      <c r="G817"/>
      <c r="H817"/>
      <c r="I817"/>
      <c r="J817"/>
    </row>
    <row r="818" spans="1:10" ht="12.75">
      <c r="A818"/>
      <c r="B818"/>
      <c r="C818"/>
      <c r="D818"/>
      <c r="E818"/>
      <c r="F818"/>
      <c r="G818"/>
      <c r="H818"/>
      <c r="I818"/>
      <c r="J818"/>
    </row>
    <row r="819" spans="1:10" ht="12.75">
      <c r="A819"/>
      <c r="B819"/>
      <c r="C819"/>
      <c r="D819"/>
      <c r="E819"/>
      <c r="F819"/>
      <c r="G819"/>
      <c r="H819"/>
      <c r="I819"/>
      <c r="J819"/>
    </row>
    <row r="820" spans="1:10" ht="12.75">
      <c r="A820"/>
      <c r="B820"/>
      <c r="C820"/>
      <c r="D820"/>
      <c r="E820"/>
      <c r="F820"/>
      <c r="G820"/>
      <c r="H820"/>
      <c r="I820"/>
      <c r="J820"/>
    </row>
    <row r="821" spans="1:10" ht="12.75">
      <c r="A821"/>
      <c r="B821"/>
      <c r="C821"/>
      <c r="D821"/>
      <c r="E821"/>
      <c r="F821"/>
      <c r="G821"/>
      <c r="H821"/>
      <c r="I821"/>
      <c r="J821"/>
    </row>
    <row r="822" spans="1:10" ht="12.75">
      <c r="A822"/>
      <c r="B822"/>
      <c r="C822"/>
      <c r="D822"/>
      <c r="E822"/>
      <c r="F822"/>
      <c r="G822"/>
      <c r="H822"/>
      <c r="I822"/>
      <c r="J822"/>
    </row>
    <row r="823" spans="1:10" ht="12.75">
      <c r="A823"/>
      <c r="B823"/>
      <c r="C823"/>
      <c r="D823"/>
      <c r="E823"/>
      <c r="F823"/>
      <c r="G823"/>
      <c r="H823"/>
      <c r="I823"/>
      <c r="J823"/>
    </row>
  </sheetData>
  <mergeCells count="14">
    <mergeCell ref="A1:F1"/>
    <mergeCell ref="G1:J1"/>
    <mergeCell ref="A2:A4"/>
    <mergeCell ref="B2:C4"/>
    <mergeCell ref="D2:D4"/>
    <mergeCell ref="E2:E4"/>
    <mergeCell ref="F2:F4"/>
    <mergeCell ref="J2:J4"/>
    <mergeCell ref="A141:F141"/>
    <mergeCell ref="A142:F142"/>
    <mergeCell ref="A28:F28"/>
    <mergeCell ref="A117:F117"/>
    <mergeCell ref="A127:F127"/>
    <mergeCell ref="A128:F128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5" useFirstPageNumber="1" horizontalDpi="600" verticalDpi="600" orientation="portrait" paperSize="9" r:id="rId1"/>
  <headerFooter alignWithMargins="0">
    <oddHeader>&amp;C&amp;"Arial CE,tučné"&amp;12PŘEHLED HOSPODAŘENÍ ZA  ROK&amp;U 2002 &amp;U -  P Ř Í J M Y</oddHeader>
    <oddFooter>&amp;C&amp;P&amp;RPříjmy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3701"/>
  <sheetViews>
    <sheetView tabSelected="1" workbookViewId="0" topLeftCell="A1">
      <selection activeCell="K17" sqref="K17"/>
      <selection activeCell="A1" sqref="A1:E1"/>
    </sheetView>
  </sheetViews>
  <sheetFormatPr defaultColWidth="9.00390625" defaultRowHeight="12.75"/>
  <cols>
    <col min="1" max="1" width="4.25390625" style="26" customWidth="1"/>
    <col min="2" max="2" width="3.625" style="44" customWidth="1"/>
    <col min="3" max="3" width="4.875" style="20" customWidth="1"/>
    <col min="4" max="4" width="5.00390625" style="20" customWidth="1"/>
    <col min="5" max="5" width="33.375" style="28" customWidth="1"/>
    <col min="6" max="6" width="8.375" style="6" customWidth="1"/>
    <col min="7" max="7" width="10.125" style="6" customWidth="1"/>
    <col min="8" max="8" width="10.125" style="19" customWidth="1"/>
    <col min="9" max="9" width="6.625" style="19" customWidth="1"/>
    <col min="10" max="10" width="5.875" style="0" customWidth="1"/>
    <col min="11" max="11" width="25.375" style="0" customWidth="1"/>
    <col min="12" max="13" width="8.375" style="0" customWidth="1"/>
    <col min="14" max="14" width="20.00390625" style="0" customWidth="1"/>
  </cols>
  <sheetData>
    <row r="1" spans="1:9" ht="13.5" customHeight="1">
      <c r="A1" s="788" t="s">
        <v>1601</v>
      </c>
      <c r="B1" s="789"/>
      <c r="C1" s="789"/>
      <c r="D1" s="789"/>
      <c r="E1" s="790"/>
      <c r="F1" s="791" t="s">
        <v>886</v>
      </c>
      <c r="G1" s="792"/>
      <c r="H1" s="792"/>
      <c r="I1" s="793"/>
    </row>
    <row r="2" spans="1:9" ht="57" customHeight="1">
      <c r="A2" s="794" t="s">
        <v>1602</v>
      </c>
      <c r="B2" s="809" t="s">
        <v>1561</v>
      </c>
      <c r="C2" s="794" t="s">
        <v>1603</v>
      </c>
      <c r="D2" s="800" t="s">
        <v>1604</v>
      </c>
      <c r="E2" s="803" t="s">
        <v>1562</v>
      </c>
      <c r="F2" s="13" t="s">
        <v>1763</v>
      </c>
      <c r="G2" s="95" t="s">
        <v>1764</v>
      </c>
      <c r="H2" s="14" t="s">
        <v>217</v>
      </c>
      <c r="I2" s="812" t="s">
        <v>1765</v>
      </c>
    </row>
    <row r="3" spans="1:9" ht="2.25" customHeight="1">
      <c r="A3" s="795"/>
      <c r="B3" s="810"/>
      <c r="C3" s="795"/>
      <c r="D3" s="801"/>
      <c r="E3" s="804"/>
      <c r="F3" s="15"/>
      <c r="G3" s="96"/>
      <c r="H3" s="16"/>
      <c r="I3" s="813"/>
    </row>
    <row r="4" spans="1:9" ht="12" customHeight="1" thickBot="1">
      <c r="A4" s="796"/>
      <c r="B4" s="811"/>
      <c r="C4" s="796"/>
      <c r="D4" s="802"/>
      <c r="E4" s="805"/>
      <c r="F4" s="631" t="s">
        <v>1605</v>
      </c>
      <c r="G4" s="632" t="s">
        <v>1605</v>
      </c>
      <c r="H4" s="633" t="s">
        <v>1605</v>
      </c>
      <c r="I4" s="814"/>
    </row>
    <row r="5" spans="1:9" ht="12.75" customHeight="1" thickTop="1">
      <c r="A5" s="26">
        <v>1001</v>
      </c>
      <c r="B5" s="26" t="s">
        <v>1808</v>
      </c>
      <c r="C5" s="26">
        <v>5111</v>
      </c>
      <c r="D5" s="26" t="s">
        <v>1878</v>
      </c>
      <c r="E5" s="28" t="s">
        <v>1879</v>
      </c>
      <c r="F5" s="19">
        <v>19452</v>
      </c>
      <c r="G5" s="6">
        <v>20541</v>
      </c>
      <c r="H5" s="6">
        <v>19101</v>
      </c>
      <c r="I5" s="110">
        <f>(H5/G5)*100</f>
        <v>92.98963049510735</v>
      </c>
    </row>
    <row r="6" spans="1:9" ht="12.75" customHeight="1">
      <c r="A6" s="26">
        <v>1002</v>
      </c>
      <c r="B6" s="26" t="s">
        <v>1808</v>
      </c>
      <c r="C6" s="26" t="s">
        <v>1881</v>
      </c>
      <c r="D6" s="26" t="s">
        <v>1878</v>
      </c>
      <c r="E6" s="28" t="s">
        <v>1731</v>
      </c>
      <c r="F6" s="19">
        <v>5058</v>
      </c>
      <c r="G6" s="6">
        <v>5341</v>
      </c>
      <c r="H6" s="6">
        <v>4966.2</v>
      </c>
      <c r="I6" s="110">
        <f aca="true" t="shared" si="0" ref="I6:I70">(H6/G6)*100</f>
        <v>92.98258753042501</v>
      </c>
    </row>
    <row r="7" spans="1:9" ht="12.75" customHeight="1">
      <c r="A7" s="26">
        <v>1003</v>
      </c>
      <c r="B7" s="26" t="s">
        <v>1808</v>
      </c>
      <c r="C7" s="26" t="s">
        <v>1882</v>
      </c>
      <c r="D7" s="26" t="s">
        <v>1878</v>
      </c>
      <c r="E7" s="28" t="s">
        <v>115</v>
      </c>
      <c r="F7" s="19">
        <v>1751</v>
      </c>
      <c r="G7" s="6">
        <v>1850</v>
      </c>
      <c r="H7" s="6">
        <v>1716.2</v>
      </c>
      <c r="I7" s="110">
        <f t="shared" si="0"/>
        <v>92.76756756756757</v>
      </c>
    </row>
    <row r="8" spans="1:9" ht="12.75" customHeight="1">
      <c r="A8" s="26">
        <v>1004</v>
      </c>
      <c r="B8" s="26" t="s">
        <v>1808</v>
      </c>
      <c r="C8" s="31">
        <v>5128</v>
      </c>
      <c r="D8" s="31" t="s">
        <v>1878</v>
      </c>
      <c r="E8" s="46" t="s">
        <v>1732</v>
      </c>
      <c r="F8" s="19">
        <v>58</v>
      </c>
      <c r="G8" s="6">
        <v>91</v>
      </c>
      <c r="H8" s="6">
        <v>76.7</v>
      </c>
      <c r="I8" s="110">
        <f t="shared" si="0"/>
        <v>84.28571428571429</v>
      </c>
    </row>
    <row r="9" spans="1:9" ht="12.75" customHeight="1">
      <c r="A9" s="26">
        <v>1005</v>
      </c>
      <c r="B9" s="26" t="s">
        <v>1808</v>
      </c>
      <c r="C9" s="26" t="s">
        <v>1883</v>
      </c>
      <c r="D9" s="26" t="s">
        <v>1878</v>
      </c>
      <c r="E9" s="28" t="s">
        <v>1733</v>
      </c>
      <c r="F9" s="19">
        <v>600</v>
      </c>
      <c r="G9" s="6">
        <v>595</v>
      </c>
      <c r="H9" s="6">
        <v>404.1</v>
      </c>
      <c r="I9" s="110">
        <f t="shared" si="0"/>
        <v>67.91596638655463</v>
      </c>
    </row>
    <row r="10" spans="1:9" ht="12.75" customHeight="1">
      <c r="A10" s="26">
        <v>1006</v>
      </c>
      <c r="B10" s="26" t="s">
        <v>1808</v>
      </c>
      <c r="C10" s="26" t="s">
        <v>1883</v>
      </c>
      <c r="D10" s="26" t="s">
        <v>1878</v>
      </c>
      <c r="E10" s="46" t="s">
        <v>851</v>
      </c>
      <c r="F10" s="19">
        <v>600</v>
      </c>
      <c r="G10" s="6">
        <v>600</v>
      </c>
      <c r="H10" s="6">
        <v>582.8</v>
      </c>
      <c r="I10" s="110">
        <f t="shared" si="0"/>
        <v>97.13333333333333</v>
      </c>
    </row>
    <row r="11" spans="1:9" ht="12.75" customHeight="1">
      <c r="A11" s="26">
        <v>1007</v>
      </c>
      <c r="B11" s="26" t="s">
        <v>1808</v>
      </c>
      <c r="C11" s="26" t="s">
        <v>1884</v>
      </c>
      <c r="D11" s="26" t="s">
        <v>1878</v>
      </c>
      <c r="E11" s="28" t="s">
        <v>624</v>
      </c>
      <c r="F11" s="19">
        <v>50</v>
      </c>
      <c r="G11" s="6">
        <v>55</v>
      </c>
      <c r="H11" s="6">
        <v>53.4</v>
      </c>
      <c r="I11" s="110">
        <f t="shared" si="0"/>
        <v>97.09090909090908</v>
      </c>
    </row>
    <row r="12" spans="1:9" ht="12.75" customHeight="1">
      <c r="A12" s="26">
        <v>1008</v>
      </c>
      <c r="B12" s="26" t="s">
        <v>1808</v>
      </c>
      <c r="C12" s="26" t="s">
        <v>1885</v>
      </c>
      <c r="D12" s="26" t="s">
        <v>1878</v>
      </c>
      <c r="E12" s="46" t="s">
        <v>623</v>
      </c>
      <c r="F12" s="19">
        <v>300</v>
      </c>
      <c r="G12" s="6">
        <v>300</v>
      </c>
      <c r="H12" s="6">
        <v>287.9</v>
      </c>
      <c r="I12" s="110">
        <f t="shared" si="0"/>
        <v>95.96666666666665</v>
      </c>
    </row>
    <row r="13" spans="1:9" ht="12.75" customHeight="1">
      <c r="A13" s="26">
        <v>1009</v>
      </c>
      <c r="B13" s="26">
        <v>100</v>
      </c>
      <c r="C13" s="26">
        <v>5137</v>
      </c>
      <c r="D13" s="26">
        <v>5311</v>
      </c>
      <c r="E13" s="28" t="s">
        <v>1687</v>
      </c>
      <c r="F13" s="19">
        <v>45</v>
      </c>
      <c r="G13" s="6">
        <v>43.2</v>
      </c>
      <c r="H13" s="6">
        <v>42.7</v>
      </c>
      <c r="I13" s="110">
        <f t="shared" si="0"/>
        <v>98.8425925925926</v>
      </c>
    </row>
    <row r="14" spans="1:9" ht="12.75" customHeight="1">
      <c r="A14" s="26">
        <v>1010</v>
      </c>
      <c r="B14" s="26">
        <v>100</v>
      </c>
      <c r="C14" s="26">
        <v>5137</v>
      </c>
      <c r="D14" s="26">
        <v>5311</v>
      </c>
      <c r="E14" s="28" t="s">
        <v>1688</v>
      </c>
      <c r="F14" s="19">
        <v>40</v>
      </c>
      <c r="G14" s="6">
        <v>40</v>
      </c>
      <c r="H14" s="6">
        <v>16.6</v>
      </c>
      <c r="I14" s="110">
        <f t="shared" si="0"/>
        <v>41.5</v>
      </c>
    </row>
    <row r="15" spans="1:9" ht="12.75" customHeight="1">
      <c r="A15" s="26">
        <v>1011</v>
      </c>
      <c r="B15" s="26" t="s">
        <v>1808</v>
      </c>
      <c r="C15" s="26" t="s">
        <v>1885</v>
      </c>
      <c r="D15" s="26" t="s">
        <v>1878</v>
      </c>
      <c r="E15" s="28" t="s">
        <v>1689</v>
      </c>
      <c r="F15" s="19">
        <v>120</v>
      </c>
      <c r="G15" s="6">
        <v>120</v>
      </c>
      <c r="H15" s="6">
        <v>113.7</v>
      </c>
      <c r="I15" s="110">
        <f t="shared" si="0"/>
        <v>94.75</v>
      </c>
    </row>
    <row r="16" spans="1:9" ht="12.75" customHeight="1">
      <c r="A16" s="26">
        <v>1012</v>
      </c>
      <c r="B16" s="26" t="s">
        <v>1808</v>
      </c>
      <c r="C16" s="26" t="s">
        <v>1885</v>
      </c>
      <c r="D16" s="26" t="s">
        <v>1878</v>
      </c>
      <c r="E16" s="28" t="s">
        <v>1690</v>
      </c>
      <c r="F16" s="19">
        <v>760</v>
      </c>
      <c r="G16" s="6">
        <v>760</v>
      </c>
      <c r="H16" s="6">
        <v>735.6</v>
      </c>
      <c r="I16" s="110">
        <f t="shared" si="0"/>
        <v>96.78947368421052</v>
      </c>
    </row>
    <row r="17" spans="1:9" ht="12.75" customHeight="1">
      <c r="A17" s="26">
        <v>1013</v>
      </c>
      <c r="B17" s="26" t="s">
        <v>1808</v>
      </c>
      <c r="C17" s="26" t="s">
        <v>1885</v>
      </c>
      <c r="D17" s="26" t="s">
        <v>1878</v>
      </c>
      <c r="E17" s="46" t="s">
        <v>1691</v>
      </c>
      <c r="F17" s="19">
        <v>30</v>
      </c>
      <c r="G17" s="6">
        <v>0</v>
      </c>
      <c r="H17" s="6">
        <v>0</v>
      </c>
      <c r="I17" s="465" t="s">
        <v>1801</v>
      </c>
    </row>
    <row r="18" spans="1:9" ht="12.75" customHeight="1">
      <c r="A18" s="26">
        <v>1014</v>
      </c>
      <c r="B18" s="26" t="s">
        <v>1808</v>
      </c>
      <c r="C18" s="26" t="s">
        <v>1886</v>
      </c>
      <c r="D18" s="26" t="s">
        <v>1878</v>
      </c>
      <c r="E18" s="28" t="s">
        <v>140</v>
      </c>
      <c r="F18" s="19">
        <v>60</v>
      </c>
      <c r="G18" s="6">
        <v>30</v>
      </c>
      <c r="H18" s="6">
        <v>14.4</v>
      </c>
      <c r="I18" s="110">
        <f t="shared" si="0"/>
        <v>48.00000000000001</v>
      </c>
    </row>
    <row r="19" spans="1:9" ht="12.75" customHeight="1">
      <c r="A19" s="26">
        <v>1015</v>
      </c>
      <c r="B19" s="26" t="s">
        <v>1808</v>
      </c>
      <c r="C19" s="26" t="s">
        <v>1886</v>
      </c>
      <c r="D19" s="26" t="s">
        <v>1878</v>
      </c>
      <c r="E19" s="28" t="s">
        <v>139</v>
      </c>
      <c r="F19" s="19">
        <v>30</v>
      </c>
      <c r="G19" s="6">
        <v>30</v>
      </c>
      <c r="H19" s="6">
        <v>23.1</v>
      </c>
      <c r="I19" s="110">
        <f t="shared" si="0"/>
        <v>77</v>
      </c>
    </row>
    <row r="20" spans="1:9" ht="12.75" customHeight="1">
      <c r="A20" s="26">
        <v>1016</v>
      </c>
      <c r="B20" s="26" t="s">
        <v>1808</v>
      </c>
      <c r="C20" s="26" t="s">
        <v>1886</v>
      </c>
      <c r="D20" s="26" t="s">
        <v>1878</v>
      </c>
      <c r="E20" s="28" t="s">
        <v>1887</v>
      </c>
      <c r="F20" s="19">
        <v>100</v>
      </c>
      <c r="G20" s="6">
        <v>159.6</v>
      </c>
      <c r="H20" s="6">
        <v>159.5</v>
      </c>
      <c r="I20" s="110">
        <f t="shared" si="0"/>
        <v>99.93734335839599</v>
      </c>
    </row>
    <row r="21" spans="1:9" ht="12.75" customHeight="1">
      <c r="A21" s="26">
        <v>1017</v>
      </c>
      <c r="B21" s="26" t="s">
        <v>1808</v>
      </c>
      <c r="C21" s="26" t="s">
        <v>1886</v>
      </c>
      <c r="D21" s="26" t="s">
        <v>1878</v>
      </c>
      <c r="E21" s="28" t="s">
        <v>1888</v>
      </c>
      <c r="F21" s="19">
        <v>40</v>
      </c>
      <c r="G21" s="6">
        <v>40</v>
      </c>
      <c r="H21" s="6">
        <v>35</v>
      </c>
      <c r="I21" s="110">
        <f t="shared" si="0"/>
        <v>87.5</v>
      </c>
    </row>
    <row r="22" spans="1:9" ht="12.75" customHeight="1">
      <c r="A22" s="26">
        <v>1018</v>
      </c>
      <c r="B22" s="26">
        <v>100</v>
      </c>
      <c r="C22" s="26">
        <v>5139</v>
      </c>
      <c r="D22" s="26">
        <v>5311</v>
      </c>
      <c r="E22" s="28" t="s">
        <v>1739</v>
      </c>
      <c r="F22" s="19">
        <v>60</v>
      </c>
      <c r="G22" s="6">
        <v>60</v>
      </c>
      <c r="H22" s="6">
        <v>59.2</v>
      </c>
      <c r="I22" s="110">
        <f t="shared" si="0"/>
        <v>98.66666666666667</v>
      </c>
    </row>
    <row r="23" spans="1:9" ht="12.75" customHeight="1">
      <c r="A23" s="26">
        <v>1019</v>
      </c>
      <c r="B23" s="26">
        <v>100</v>
      </c>
      <c r="C23" s="26">
        <v>5139</v>
      </c>
      <c r="D23" s="26">
        <v>5311</v>
      </c>
      <c r="E23" s="28" t="s">
        <v>1889</v>
      </c>
      <c r="F23" s="19">
        <v>130</v>
      </c>
      <c r="G23" s="6">
        <v>205</v>
      </c>
      <c r="H23" s="6">
        <v>191.9</v>
      </c>
      <c r="I23" s="110">
        <f t="shared" si="0"/>
        <v>93.60975609756098</v>
      </c>
    </row>
    <row r="24" spans="1:9" ht="12.75" customHeight="1">
      <c r="A24" s="26">
        <v>1020</v>
      </c>
      <c r="B24" s="26" t="s">
        <v>1808</v>
      </c>
      <c r="C24" s="26" t="s">
        <v>1890</v>
      </c>
      <c r="D24" s="26" t="s">
        <v>1878</v>
      </c>
      <c r="E24" s="28" t="s">
        <v>1891</v>
      </c>
      <c r="F24" s="19">
        <v>100</v>
      </c>
      <c r="G24" s="6">
        <v>75</v>
      </c>
      <c r="H24" s="6">
        <v>31.5</v>
      </c>
      <c r="I24" s="110">
        <f t="shared" si="0"/>
        <v>42</v>
      </c>
    </row>
    <row r="25" spans="1:9" ht="12.75" customHeight="1">
      <c r="A25" s="26">
        <v>1021</v>
      </c>
      <c r="B25" s="26" t="s">
        <v>1808</v>
      </c>
      <c r="C25" s="26" t="s">
        <v>1892</v>
      </c>
      <c r="D25" s="26" t="s">
        <v>1878</v>
      </c>
      <c r="E25" s="28" t="s">
        <v>760</v>
      </c>
      <c r="F25" s="19">
        <v>200</v>
      </c>
      <c r="G25" s="6">
        <v>225</v>
      </c>
      <c r="H25" s="6">
        <v>222</v>
      </c>
      <c r="I25" s="110">
        <f t="shared" si="0"/>
        <v>98.66666666666667</v>
      </c>
    </row>
    <row r="26" spans="1:9" ht="12.75" customHeight="1">
      <c r="A26" s="26">
        <v>1022</v>
      </c>
      <c r="B26" s="26" t="s">
        <v>1808</v>
      </c>
      <c r="C26" s="26" t="s">
        <v>1893</v>
      </c>
      <c r="D26" s="26" t="s">
        <v>1878</v>
      </c>
      <c r="E26" s="28" t="s">
        <v>1894</v>
      </c>
      <c r="F26" s="19">
        <v>230</v>
      </c>
      <c r="G26" s="6">
        <v>230</v>
      </c>
      <c r="H26" s="6">
        <v>209</v>
      </c>
      <c r="I26" s="110">
        <f t="shared" si="0"/>
        <v>90.8695652173913</v>
      </c>
    </row>
    <row r="27" spans="1:9" ht="12.75" customHeight="1">
      <c r="A27" s="26">
        <v>1023</v>
      </c>
      <c r="B27" s="26" t="s">
        <v>1808</v>
      </c>
      <c r="C27" s="26" t="s">
        <v>1895</v>
      </c>
      <c r="D27" s="26" t="s">
        <v>1878</v>
      </c>
      <c r="E27" s="28" t="s">
        <v>1896</v>
      </c>
      <c r="F27" s="19">
        <v>840</v>
      </c>
      <c r="G27" s="6">
        <v>750.5</v>
      </c>
      <c r="H27" s="6">
        <v>586</v>
      </c>
      <c r="I27" s="110">
        <f t="shared" si="0"/>
        <v>78.08127914723516</v>
      </c>
    </row>
    <row r="28" spans="1:9" ht="12.75" customHeight="1">
      <c r="A28" s="26">
        <v>1024</v>
      </c>
      <c r="B28" s="26" t="s">
        <v>1808</v>
      </c>
      <c r="C28" s="26" t="s">
        <v>1897</v>
      </c>
      <c r="D28" s="26" t="s">
        <v>1878</v>
      </c>
      <c r="E28" s="28" t="s">
        <v>1898</v>
      </c>
      <c r="F28" s="19">
        <v>5</v>
      </c>
      <c r="G28" s="6">
        <v>5</v>
      </c>
      <c r="H28" s="6">
        <v>0.1</v>
      </c>
      <c r="I28" s="110">
        <f t="shared" si="0"/>
        <v>2</v>
      </c>
    </row>
    <row r="29" spans="1:9" ht="12.75" customHeight="1">
      <c r="A29" s="26">
        <v>1025</v>
      </c>
      <c r="B29" s="26" t="s">
        <v>1808</v>
      </c>
      <c r="C29" s="26" t="s">
        <v>1899</v>
      </c>
      <c r="D29" s="26" t="s">
        <v>1878</v>
      </c>
      <c r="E29" s="28" t="s">
        <v>1900</v>
      </c>
      <c r="F29" s="19">
        <v>263</v>
      </c>
      <c r="G29" s="6">
        <v>263</v>
      </c>
      <c r="H29" s="6">
        <v>200.6</v>
      </c>
      <c r="I29" s="110">
        <f t="shared" si="0"/>
        <v>76.27376425855513</v>
      </c>
    </row>
    <row r="30" spans="1:9" ht="12.75" customHeight="1">
      <c r="A30" s="26">
        <v>1026</v>
      </c>
      <c r="B30" s="26" t="s">
        <v>1808</v>
      </c>
      <c r="C30" s="26" t="s">
        <v>1899</v>
      </c>
      <c r="D30" s="26" t="s">
        <v>1878</v>
      </c>
      <c r="E30" s="28" t="s">
        <v>1734</v>
      </c>
      <c r="F30" s="19">
        <v>40</v>
      </c>
      <c r="G30" s="6">
        <v>40.5</v>
      </c>
      <c r="H30" s="6">
        <v>40.5</v>
      </c>
      <c r="I30" s="110">
        <f t="shared" si="0"/>
        <v>100</v>
      </c>
    </row>
    <row r="31" spans="1:10" ht="12.75" customHeight="1">
      <c r="A31" s="26">
        <v>1655</v>
      </c>
      <c r="B31" s="26">
        <v>100</v>
      </c>
      <c r="C31" s="26">
        <v>5164</v>
      </c>
      <c r="D31" s="26">
        <v>5311</v>
      </c>
      <c r="E31" s="28" t="s">
        <v>1903</v>
      </c>
      <c r="F31" s="19">
        <v>0</v>
      </c>
      <c r="G31" s="6">
        <v>21</v>
      </c>
      <c r="H31" s="6">
        <v>20.8</v>
      </c>
      <c r="I31" s="110">
        <f>(H31/G31)*100</f>
        <v>99.04761904761905</v>
      </c>
      <c r="J31" s="5"/>
    </row>
    <row r="32" spans="1:9" ht="12.75" customHeight="1">
      <c r="A32" s="26">
        <v>1027</v>
      </c>
      <c r="B32" s="26">
        <v>100</v>
      </c>
      <c r="C32" s="26">
        <v>5166</v>
      </c>
      <c r="D32" s="26">
        <v>5311</v>
      </c>
      <c r="E32" s="28" t="s">
        <v>1924</v>
      </c>
      <c r="F32" s="19">
        <v>5</v>
      </c>
      <c r="G32" s="6">
        <v>5</v>
      </c>
      <c r="H32" s="6">
        <v>4.3</v>
      </c>
      <c r="I32" s="110">
        <f t="shared" si="0"/>
        <v>86</v>
      </c>
    </row>
    <row r="33" spans="1:9" ht="12.75" customHeight="1">
      <c r="A33" s="35">
        <v>1028</v>
      </c>
      <c r="B33" s="35">
        <v>100</v>
      </c>
      <c r="C33" s="35">
        <v>5167</v>
      </c>
      <c r="D33" s="35">
        <v>5311</v>
      </c>
      <c r="E33" s="2" t="s">
        <v>1905</v>
      </c>
      <c r="F33" s="52">
        <v>150</v>
      </c>
      <c r="G33" s="11">
        <v>152.5</v>
      </c>
      <c r="H33" s="11">
        <v>152.4</v>
      </c>
      <c r="I33" s="110">
        <f>(H33/G33)*100</f>
        <v>99.9344262295082</v>
      </c>
    </row>
    <row r="34" spans="1:9" ht="12.75" customHeight="1">
      <c r="A34" s="26">
        <v>1029</v>
      </c>
      <c r="B34" s="26">
        <v>100</v>
      </c>
      <c r="C34" s="26">
        <v>5167</v>
      </c>
      <c r="D34" s="26">
        <v>5311</v>
      </c>
      <c r="E34" s="28" t="s">
        <v>118</v>
      </c>
      <c r="F34" s="19">
        <v>45</v>
      </c>
      <c r="G34" s="6">
        <v>46.2</v>
      </c>
      <c r="H34" s="6">
        <v>46.1</v>
      </c>
      <c r="I34" s="110">
        <f>(H34/G34)*100</f>
        <v>99.78354978354979</v>
      </c>
    </row>
    <row r="35" spans="1:9" ht="12.75" customHeight="1">
      <c r="A35" s="26">
        <v>1030</v>
      </c>
      <c r="B35" s="26" t="s">
        <v>1808</v>
      </c>
      <c r="C35" s="26" t="s">
        <v>1907</v>
      </c>
      <c r="D35" s="26" t="s">
        <v>1878</v>
      </c>
      <c r="E35" s="28" t="s">
        <v>1908</v>
      </c>
      <c r="F35" s="19">
        <v>40</v>
      </c>
      <c r="G35" s="6">
        <v>48.1</v>
      </c>
      <c r="H35" s="6">
        <v>48.1</v>
      </c>
      <c r="I35" s="110">
        <f t="shared" si="0"/>
        <v>100</v>
      </c>
    </row>
    <row r="36" spans="1:9" ht="12.75" customHeight="1">
      <c r="A36" s="26">
        <v>1031</v>
      </c>
      <c r="B36" s="26" t="s">
        <v>1808</v>
      </c>
      <c r="C36" s="26" t="s">
        <v>1907</v>
      </c>
      <c r="D36" s="26" t="s">
        <v>1878</v>
      </c>
      <c r="E36" s="28" t="s">
        <v>1909</v>
      </c>
      <c r="F36" s="19">
        <v>10</v>
      </c>
      <c r="G36" s="6">
        <v>10</v>
      </c>
      <c r="H36" s="6">
        <v>0.7</v>
      </c>
      <c r="I36" s="110">
        <f t="shared" si="0"/>
        <v>6.999999999999999</v>
      </c>
    </row>
    <row r="37" spans="1:9" ht="12.75" customHeight="1">
      <c r="A37" s="26">
        <v>1032</v>
      </c>
      <c r="B37" s="26">
        <v>100</v>
      </c>
      <c r="C37" s="26">
        <v>5169</v>
      </c>
      <c r="D37" s="26">
        <v>5311</v>
      </c>
      <c r="E37" s="28" t="s">
        <v>1910</v>
      </c>
      <c r="F37" s="19">
        <v>700</v>
      </c>
      <c r="G37" s="6">
        <v>700</v>
      </c>
      <c r="H37" s="6">
        <v>633.8</v>
      </c>
      <c r="I37" s="110">
        <f t="shared" si="0"/>
        <v>90.54285714285713</v>
      </c>
    </row>
    <row r="38" spans="1:9" ht="12.75" customHeight="1">
      <c r="A38" s="26">
        <v>1033</v>
      </c>
      <c r="B38" s="26">
        <v>100</v>
      </c>
      <c r="C38" s="26">
        <v>5169</v>
      </c>
      <c r="D38" s="26">
        <v>5311</v>
      </c>
      <c r="E38" s="28" t="s">
        <v>1911</v>
      </c>
      <c r="F38" s="19">
        <v>80</v>
      </c>
      <c r="G38" s="6">
        <v>80</v>
      </c>
      <c r="H38" s="6">
        <v>46.8</v>
      </c>
      <c r="I38" s="110">
        <f t="shared" si="0"/>
        <v>58.5</v>
      </c>
    </row>
    <row r="39" spans="1:9" ht="12.75" customHeight="1">
      <c r="A39" s="26">
        <v>1034</v>
      </c>
      <c r="B39" s="26">
        <v>100</v>
      </c>
      <c r="C39" s="26">
        <v>5169</v>
      </c>
      <c r="D39" s="26">
        <v>5311</v>
      </c>
      <c r="E39" s="28" t="s">
        <v>45</v>
      </c>
      <c r="F39" s="19">
        <v>5</v>
      </c>
      <c r="G39" s="6">
        <v>5.1</v>
      </c>
      <c r="H39" s="6">
        <v>5.1</v>
      </c>
      <c r="I39" s="110">
        <f t="shared" si="0"/>
        <v>100</v>
      </c>
    </row>
    <row r="40" spans="1:9" ht="12.75" customHeight="1">
      <c r="A40" s="26">
        <v>1035</v>
      </c>
      <c r="B40" s="26" t="s">
        <v>1808</v>
      </c>
      <c r="C40" s="26" t="s">
        <v>1907</v>
      </c>
      <c r="D40" s="26" t="s">
        <v>1878</v>
      </c>
      <c r="E40" s="28" t="s">
        <v>1912</v>
      </c>
      <c r="F40" s="19">
        <v>200</v>
      </c>
      <c r="G40" s="6">
        <v>114.3</v>
      </c>
      <c r="H40" s="6">
        <v>90.6</v>
      </c>
      <c r="I40" s="110">
        <f t="shared" si="0"/>
        <v>79.26509186351706</v>
      </c>
    </row>
    <row r="41" spans="1:9" ht="12.75" customHeight="1">
      <c r="A41" s="26">
        <v>1036</v>
      </c>
      <c r="B41" s="26" t="s">
        <v>1808</v>
      </c>
      <c r="C41" s="26" t="s">
        <v>1913</v>
      </c>
      <c r="D41" s="26" t="s">
        <v>1878</v>
      </c>
      <c r="E41" s="28" t="s">
        <v>1914</v>
      </c>
      <c r="F41" s="19">
        <v>270</v>
      </c>
      <c r="G41" s="6">
        <v>330</v>
      </c>
      <c r="H41" s="6">
        <v>292.3</v>
      </c>
      <c r="I41" s="110">
        <f t="shared" si="0"/>
        <v>88.57575757575758</v>
      </c>
    </row>
    <row r="42" spans="1:9" ht="12.75" customHeight="1">
      <c r="A42" s="26">
        <v>1037</v>
      </c>
      <c r="B42" s="26" t="s">
        <v>1808</v>
      </c>
      <c r="C42" s="26" t="s">
        <v>1913</v>
      </c>
      <c r="D42" s="26" t="s">
        <v>1878</v>
      </c>
      <c r="E42" s="28" t="s">
        <v>1915</v>
      </c>
      <c r="F42" s="19">
        <v>10</v>
      </c>
      <c r="G42" s="6">
        <v>10</v>
      </c>
      <c r="H42" s="6">
        <v>4.2</v>
      </c>
      <c r="I42" s="110">
        <f t="shared" si="0"/>
        <v>42.00000000000001</v>
      </c>
    </row>
    <row r="43" spans="1:9" ht="12.75" customHeight="1">
      <c r="A43" s="26">
        <v>1038</v>
      </c>
      <c r="B43" s="26">
        <v>100</v>
      </c>
      <c r="C43" s="26">
        <v>5171</v>
      </c>
      <c r="D43" s="26">
        <v>5311</v>
      </c>
      <c r="E43" s="28" t="s">
        <v>662</v>
      </c>
      <c r="F43" s="19">
        <v>220</v>
      </c>
      <c r="G43" s="6">
        <v>249</v>
      </c>
      <c r="H43" s="6">
        <v>248.5</v>
      </c>
      <c r="I43" s="110">
        <f t="shared" si="0"/>
        <v>99.79919678714859</v>
      </c>
    </row>
    <row r="44" spans="1:9" ht="12.75" customHeight="1">
      <c r="A44" s="26">
        <v>1039</v>
      </c>
      <c r="B44" s="26">
        <v>100</v>
      </c>
      <c r="C44" s="26">
        <v>5172</v>
      </c>
      <c r="D44" s="26">
        <v>5311</v>
      </c>
      <c r="E44" s="28" t="s">
        <v>1609</v>
      </c>
      <c r="F44" s="19">
        <v>50</v>
      </c>
      <c r="G44" s="6">
        <v>50</v>
      </c>
      <c r="H44" s="6">
        <v>47.1</v>
      </c>
      <c r="I44" s="110">
        <f t="shared" si="0"/>
        <v>94.2</v>
      </c>
    </row>
    <row r="45" spans="1:9" ht="12.75" customHeight="1">
      <c r="A45" s="26">
        <v>1040</v>
      </c>
      <c r="B45" s="26" t="s">
        <v>1808</v>
      </c>
      <c r="C45" s="26" t="s">
        <v>1916</v>
      </c>
      <c r="D45" s="26" t="s">
        <v>1878</v>
      </c>
      <c r="E45" s="28" t="s">
        <v>1917</v>
      </c>
      <c r="F45" s="19">
        <v>160</v>
      </c>
      <c r="G45" s="6">
        <v>110</v>
      </c>
      <c r="H45" s="6">
        <v>96.1</v>
      </c>
      <c r="I45" s="110">
        <f t="shared" si="0"/>
        <v>87.36363636363636</v>
      </c>
    </row>
    <row r="46" spans="1:9" ht="12.75" customHeight="1">
      <c r="A46" s="26">
        <v>1041</v>
      </c>
      <c r="B46" s="26" t="s">
        <v>1808</v>
      </c>
      <c r="C46" s="26" t="s">
        <v>1916</v>
      </c>
      <c r="D46" s="26" t="s">
        <v>1878</v>
      </c>
      <c r="E46" s="28" t="s">
        <v>1918</v>
      </c>
      <c r="F46" s="19">
        <v>30</v>
      </c>
      <c r="G46" s="6">
        <v>30</v>
      </c>
      <c r="H46" s="6">
        <v>19.1</v>
      </c>
      <c r="I46" s="110">
        <f t="shared" si="0"/>
        <v>63.66666666666667</v>
      </c>
    </row>
    <row r="47" spans="1:9" ht="12.75" customHeight="1">
      <c r="A47" s="26">
        <v>1042</v>
      </c>
      <c r="B47" s="26" t="s">
        <v>1808</v>
      </c>
      <c r="C47" s="26" t="s">
        <v>1919</v>
      </c>
      <c r="D47" s="26" t="s">
        <v>1878</v>
      </c>
      <c r="E47" s="28" t="s">
        <v>1920</v>
      </c>
      <c r="F47" s="19">
        <v>15</v>
      </c>
      <c r="G47" s="6">
        <v>15</v>
      </c>
      <c r="H47" s="6">
        <v>14.9</v>
      </c>
      <c r="I47" s="110">
        <f t="shared" si="0"/>
        <v>99.33333333333334</v>
      </c>
    </row>
    <row r="48" spans="1:9" ht="12.75" customHeight="1">
      <c r="A48" s="26">
        <v>1043</v>
      </c>
      <c r="B48" s="31" t="s">
        <v>1808</v>
      </c>
      <c r="C48" s="31">
        <v>5361</v>
      </c>
      <c r="D48" s="31" t="s">
        <v>1878</v>
      </c>
      <c r="E48" s="46" t="s">
        <v>1921</v>
      </c>
      <c r="F48" s="19">
        <v>20</v>
      </c>
      <c r="G48" s="6">
        <v>20</v>
      </c>
      <c r="H48" s="6">
        <v>13</v>
      </c>
      <c r="I48" s="110">
        <f t="shared" si="0"/>
        <v>65</v>
      </c>
    </row>
    <row r="49" spans="1:9" ht="12.75" customHeight="1">
      <c r="A49" s="26">
        <v>1044</v>
      </c>
      <c r="B49" s="26" t="s">
        <v>1808</v>
      </c>
      <c r="C49" s="26">
        <v>5362</v>
      </c>
      <c r="D49" s="26" t="s">
        <v>1878</v>
      </c>
      <c r="E49" s="28" t="s">
        <v>1922</v>
      </c>
      <c r="F49" s="19">
        <v>2</v>
      </c>
      <c r="G49" s="6">
        <v>2</v>
      </c>
      <c r="H49" s="6">
        <v>1.7</v>
      </c>
      <c r="I49" s="110">
        <f t="shared" si="0"/>
        <v>85</v>
      </c>
    </row>
    <row r="50" spans="1:9" ht="12.75" customHeight="1">
      <c r="A50" s="27"/>
      <c r="B50" s="21" t="s">
        <v>1606</v>
      </c>
      <c r="C50" s="22"/>
      <c r="D50" s="4"/>
      <c r="E50" s="29" t="s">
        <v>1563</v>
      </c>
      <c r="F50" s="23">
        <f>SUBTOTAL(9,F5:F49)</f>
        <v>32974</v>
      </c>
      <c r="G50" s="7">
        <f>SUBTOTAL(9,G5:G49)</f>
        <v>34448</v>
      </c>
      <c r="H50" s="7">
        <f>SUBTOTAL(9,H5:H49)</f>
        <v>31655.299999999992</v>
      </c>
      <c r="I50" s="113">
        <f t="shared" si="0"/>
        <v>91.89299814212724</v>
      </c>
    </row>
    <row r="51" spans="1:9" ht="12.75" customHeight="1">
      <c r="A51" s="26">
        <v>1045</v>
      </c>
      <c r="B51" s="26">
        <v>101</v>
      </c>
      <c r="C51" s="26">
        <v>5166</v>
      </c>
      <c r="D51" s="26">
        <v>3749</v>
      </c>
      <c r="E51" s="28" t="s">
        <v>1924</v>
      </c>
      <c r="F51" s="19">
        <v>10</v>
      </c>
      <c r="G51" s="6">
        <v>0</v>
      </c>
      <c r="H51" s="6">
        <v>0</v>
      </c>
      <c r="I51" s="465" t="s">
        <v>1801</v>
      </c>
    </row>
    <row r="52" spans="1:9" ht="12.75" customHeight="1">
      <c r="A52" s="26">
        <v>1046</v>
      </c>
      <c r="B52" s="26" t="s">
        <v>1713</v>
      </c>
      <c r="C52" s="26" t="s">
        <v>1907</v>
      </c>
      <c r="D52" s="26" t="s">
        <v>1925</v>
      </c>
      <c r="E52" s="28" t="s">
        <v>1926</v>
      </c>
      <c r="F52" s="19">
        <v>580</v>
      </c>
      <c r="G52" s="6">
        <v>383</v>
      </c>
      <c r="H52" s="6">
        <v>387.1</v>
      </c>
      <c r="I52" s="110">
        <f t="shared" si="0"/>
        <v>101.07049608355092</v>
      </c>
    </row>
    <row r="53" spans="1:9" ht="12" customHeight="1">
      <c r="A53" s="26">
        <v>1047</v>
      </c>
      <c r="B53" s="26" t="s">
        <v>1713</v>
      </c>
      <c r="C53" s="26" t="s">
        <v>1907</v>
      </c>
      <c r="D53" s="26" t="s">
        <v>1925</v>
      </c>
      <c r="E53" s="28" t="s">
        <v>1927</v>
      </c>
      <c r="F53" s="19">
        <v>250</v>
      </c>
      <c r="G53" s="6">
        <v>438.1</v>
      </c>
      <c r="H53" s="6">
        <v>439.1</v>
      </c>
      <c r="I53" s="110">
        <f t="shared" si="0"/>
        <v>100.22825838849579</v>
      </c>
    </row>
    <row r="54" spans="1:9" ht="12" customHeight="1">
      <c r="A54" s="26">
        <v>1048</v>
      </c>
      <c r="B54" s="26" t="s">
        <v>1713</v>
      </c>
      <c r="C54" s="26" t="s">
        <v>1907</v>
      </c>
      <c r="D54" s="26" t="s">
        <v>1923</v>
      </c>
      <c r="E54" s="28" t="s">
        <v>1928</v>
      </c>
      <c r="F54" s="19">
        <v>100</v>
      </c>
      <c r="G54" s="6">
        <v>120.3</v>
      </c>
      <c r="H54" s="6">
        <v>120.3</v>
      </c>
      <c r="I54" s="110">
        <f t="shared" si="0"/>
        <v>100</v>
      </c>
    </row>
    <row r="55" spans="1:9" ht="12" customHeight="1">
      <c r="A55" s="26">
        <v>1049</v>
      </c>
      <c r="B55" s="26" t="s">
        <v>1713</v>
      </c>
      <c r="C55" s="26" t="s">
        <v>1907</v>
      </c>
      <c r="D55" s="26" t="s">
        <v>1923</v>
      </c>
      <c r="E55" s="28" t="s">
        <v>1929</v>
      </c>
      <c r="F55" s="19">
        <v>100</v>
      </c>
      <c r="G55" s="6">
        <v>104.1</v>
      </c>
      <c r="H55" s="6">
        <v>104.1</v>
      </c>
      <c r="I55" s="110">
        <f t="shared" si="0"/>
        <v>100</v>
      </c>
    </row>
    <row r="56" spans="1:9" ht="12" customHeight="1">
      <c r="A56" s="26">
        <v>1050</v>
      </c>
      <c r="B56" s="26" t="s">
        <v>1713</v>
      </c>
      <c r="C56" s="26" t="s">
        <v>1907</v>
      </c>
      <c r="D56" s="26" t="s">
        <v>1930</v>
      </c>
      <c r="E56" s="28" t="s">
        <v>1931</v>
      </c>
      <c r="F56" s="19">
        <v>300</v>
      </c>
      <c r="G56" s="6">
        <v>291.5</v>
      </c>
      <c r="H56" s="6">
        <v>290.9</v>
      </c>
      <c r="I56" s="110">
        <f t="shared" si="0"/>
        <v>99.79416809605488</v>
      </c>
    </row>
    <row r="57" spans="1:9" ht="12" customHeight="1">
      <c r="A57" s="26">
        <v>1051</v>
      </c>
      <c r="B57" s="26">
        <v>101</v>
      </c>
      <c r="C57" s="26">
        <v>5169</v>
      </c>
      <c r="D57" s="26">
        <v>3792</v>
      </c>
      <c r="E57" s="28" t="s">
        <v>1932</v>
      </c>
      <c r="F57" s="19">
        <v>200</v>
      </c>
      <c r="G57" s="6">
        <v>200</v>
      </c>
      <c r="H57" s="6">
        <v>200</v>
      </c>
      <c r="I57" s="110">
        <f t="shared" si="0"/>
        <v>100</v>
      </c>
    </row>
    <row r="58" spans="1:9" ht="12" customHeight="1">
      <c r="A58" s="26">
        <v>1052</v>
      </c>
      <c r="B58" s="26">
        <v>101</v>
      </c>
      <c r="C58" s="26">
        <v>5169</v>
      </c>
      <c r="D58" s="26">
        <v>3792</v>
      </c>
      <c r="E58" s="28" t="s">
        <v>1933</v>
      </c>
      <c r="F58" s="19">
        <v>200</v>
      </c>
      <c r="G58" s="6">
        <v>200</v>
      </c>
      <c r="H58" s="6">
        <v>200</v>
      </c>
      <c r="I58" s="110">
        <f t="shared" si="0"/>
        <v>100</v>
      </c>
    </row>
    <row r="59" spans="1:9" ht="12" customHeight="1">
      <c r="A59" s="26">
        <v>1053</v>
      </c>
      <c r="B59" s="31">
        <v>101</v>
      </c>
      <c r="C59" s="31">
        <v>5175</v>
      </c>
      <c r="D59" s="31">
        <v>3749</v>
      </c>
      <c r="E59" s="46" t="s">
        <v>1934</v>
      </c>
      <c r="F59" s="19">
        <v>3</v>
      </c>
      <c r="G59" s="6">
        <v>6</v>
      </c>
      <c r="H59" s="6">
        <v>5.8</v>
      </c>
      <c r="I59" s="110">
        <f t="shared" si="0"/>
        <v>96.66666666666667</v>
      </c>
    </row>
    <row r="60" spans="1:9" ht="12" customHeight="1">
      <c r="A60" s="26">
        <v>1054</v>
      </c>
      <c r="B60" s="31">
        <v>101</v>
      </c>
      <c r="C60" s="31">
        <v>5219</v>
      </c>
      <c r="D60" s="31">
        <v>3792</v>
      </c>
      <c r="E60" s="46" t="s">
        <v>141</v>
      </c>
      <c r="F60" s="19">
        <v>175</v>
      </c>
      <c r="G60" s="6">
        <v>0</v>
      </c>
      <c r="H60" s="6">
        <v>0</v>
      </c>
      <c r="I60" s="465" t="s">
        <v>1801</v>
      </c>
    </row>
    <row r="61" spans="1:9" ht="12" customHeight="1">
      <c r="A61" s="26">
        <v>1572</v>
      </c>
      <c r="B61" s="31">
        <v>101</v>
      </c>
      <c r="C61" s="31">
        <v>5221</v>
      </c>
      <c r="D61" s="31">
        <v>3792</v>
      </c>
      <c r="E61" s="46" t="s">
        <v>858</v>
      </c>
      <c r="F61" s="19">
        <v>0</v>
      </c>
      <c r="G61" s="6">
        <v>34.7</v>
      </c>
      <c r="H61" s="6">
        <v>33.5</v>
      </c>
      <c r="I61" s="110">
        <f t="shared" si="0"/>
        <v>96.54178674351584</v>
      </c>
    </row>
    <row r="62" spans="1:9" ht="12" customHeight="1">
      <c r="A62" s="26">
        <v>1569</v>
      </c>
      <c r="B62" s="31">
        <v>101</v>
      </c>
      <c r="C62" s="31">
        <v>5222</v>
      </c>
      <c r="D62" s="31">
        <v>3792</v>
      </c>
      <c r="E62" s="46" t="s">
        <v>117</v>
      </c>
      <c r="F62" s="19">
        <v>0</v>
      </c>
      <c r="G62" s="6">
        <v>150.1</v>
      </c>
      <c r="H62" s="6">
        <v>150.1</v>
      </c>
      <c r="I62" s="110">
        <f t="shared" si="0"/>
        <v>100</v>
      </c>
    </row>
    <row r="63" spans="1:9" ht="12" customHeight="1">
      <c r="A63" s="26">
        <v>1055</v>
      </c>
      <c r="B63" s="31">
        <v>101</v>
      </c>
      <c r="C63" s="31">
        <v>5229</v>
      </c>
      <c r="D63" s="31">
        <v>3792</v>
      </c>
      <c r="E63" s="28" t="s">
        <v>158</v>
      </c>
      <c r="F63" s="19">
        <v>175</v>
      </c>
      <c r="G63" s="6">
        <v>0</v>
      </c>
      <c r="H63" s="6">
        <v>0</v>
      </c>
      <c r="I63" s="465" t="s">
        <v>1801</v>
      </c>
    </row>
    <row r="64" spans="1:9" ht="12" customHeight="1">
      <c r="A64" s="26">
        <v>1568</v>
      </c>
      <c r="B64" s="31">
        <v>101</v>
      </c>
      <c r="C64" s="31">
        <v>5331</v>
      </c>
      <c r="D64" s="31">
        <v>3792</v>
      </c>
      <c r="E64" s="28" t="s">
        <v>771</v>
      </c>
      <c r="F64" s="19">
        <v>0</v>
      </c>
      <c r="G64" s="6">
        <v>13</v>
      </c>
      <c r="H64" s="6">
        <v>13</v>
      </c>
      <c r="I64" s="110">
        <f t="shared" si="0"/>
        <v>100</v>
      </c>
    </row>
    <row r="65" spans="1:9" ht="12" customHeight="1">
      <c r="A65" s="26">
        <v>1571</v>
      </c>
      <c r="B65" s="31">
        <v>101</v>
      </c>
      <c r="C65" s="31">
        <v>5332</v>
      </c>
      <c r="D65" s="31">
        <v>3792</v>
      </c>
      <c r="E65" s="28" t="s">
        <v>859</v>
      </c>
      <c r="F65" s="19">
        <v>0</v>
      </c>
      <c r="G65" s="6">
        <v>10</v>
      </c>
      <c r="H65" s="6">
        <v>10</v>
      </c>
      <c r="I65" s="110">
        <f t="shared" si="0"/>
        <v>100</v>
      </c>
    </row>
    <row r="66" spans="1:9" ht="12" customHeight="1">
      <c r="A66" s="26">
        <v>1570</v>
      </c>
      <c r="B66" s="31">
        <v>101</v>
      </c>
      <c r="C66" s="31">
        <v>5339</v>
      </c>
      <c r="D66" s="31">
        <v>3792</v>
      </c>
      <c r="E66" s="28" t="s">
        <v>860</v>
      </c>
      <c r="F66" s="19">
        <v>0</v>
      </c>
      <c r="G66" s="6">
        <v>142.2</v>
      </c>
      <c r="H66" s="6">
        <v>142.2</v>
      </c>
      <c r="I66" s="110">
        <f t="shared" si="0"/>
        <v>100</v>
      </c>
    </row>
    <row r="67" spans="1:9" ht="12" customHeight="1">
      <c r="A67" s="27"/>
      <c r="B67" s="21" t="s">
        <v>1935</v>
      </c>
      <c r="C67" s="22"/>
      <c r="D67" s="22"/>
      <c r="E67" s="29" t="s">
        <v>1594</v>
      </c>
      <c r="F67" s="23">
        <f>SUBTOTAL(9,F51:F63)</f>
        <v>2093</v>
      </c>
      <c r="G67" s="7">
        <f>SUBTOTAL(9,G51:G66)</f>
        <v>2093</v>
      </c>
      <c r="H67" s="7">
        <f>SUBTOTAL(9,H51:H66)</f>
        <v>2096.1</v>
      </c>
      <c r="I67" s="113">
        <f t="shared" si="0"/>
        <v>100.14811275680839</v>
      </c>
    </row>
    <row r="68" spans="1:9" ht="12" customHeight="1">
      <c r="A68" s="26">
        <v>1056</v>
      </c>
      <c r="B68" s="31">
        <v>102</v>
      </c>
      <c r="C68" s="31">
        <v>5139</v>
      </c>
      <c r="D68" s="31">
        <v>3639</v>
      </c>
      <c r="E68" s="46" t="s">
        <v>1936</v>
      </c>
      <c r="F68" s="19">
        <v>50</v>
      </c>
      <c r="G68" s="6">
        <v>100</v>
      </c>
      <c r="H68" s="6">
        <v>95.2</v>
      </c>
      <c r="I68" s="110">
        <f t="shared" si="0"/>
        <v>95.2</v>
      </c>
    </row>
    <row r="69" spans="1:9" ht="12" customHeight="1">
      <c r="A69" s="26">
        <v>1057</v>
      </c>
      <c r="B69" s="26">
        <v>102</v>
      </c>
      <c r="C69" s="26" t="s">
        <v>1938</v>
      </c>
      <c r="D69" s="26">
        <v>3419</v>
      </c>
      <c r="E69" s="28" t="s">
        <v>106</v>
      </c>
      <c r="F69" s="19">
        <v>3600</v>
      </c>
      <c r="G69" s="6">
        <v>3600</v>
      </c>
      <c r="H69" s="6">
        <v>0</v>
      </c>
      <c r="I69" s="110">
        <f t="shared" si="0"/>
        <v>0</v>
      </c>
    </row>
    <row r="70" spans="1:9" ht="12" customHeight="1">
      <c r="A70" s="26">
        <v>1058</v>
      </c>
      <c r="B70" s="26">
        <v>102</v>
      </c>
      <c r="C70" s="26">
        <v>5141</v>
      </c>
      <c r="D70" s="26">
        <v>3612</v>
      </c>
      <c r="E70" s="28" t="s">
        <v>1937</v>
      </c>
      <c r="F70" s="19">
        <v>19598</v>
      </c>
      <c r="G70" s="6">
        <v>19598</v>
      </c>
      <c r="H70" s="6">
        <v>19598.1</v>
      </c>
      <c r="I70" s="110">
        <f t="shared" si="0"/>
        <v>100.00051025614857</v>
      </c>
    </row>
    <row r="71" spans="1:9" ht="12" customHeight="1">
      <c r="A71" s="26">
        <v>1059</v>
      </c>
      <c r="B71" s="31">
        <v>102</v>
      </c>
      <c r="C71" s="31">
        <v>5142</v>
      </c>
      <c r="D71" s="31">
        <v>6310</v>
      </c>
      <c r="E71" s="28" t="s">
        <v>1755</v>
      </c>
      <c r="F71" s="19">
        <v>1</v>
      </c>
      <c r="G71" s="6">
        <v>11</v>
      </c>
      <c r="H71" s="6">
        <v>7.3</v>
      </c>
      <c r="I71" s="110">
        <f aca="true" t="shared" si="1" ref="I71:I143">(H71/G71)*100</f>
        <v>66.36363636363636</v>
      </c>
    </row>
    <row r="72" spans="1:9" ht="12" customHeight="1">
      <c r="A72" s="26">
        <v>1060</v>
      </c>
      <c r="B72" s="31">
        <v>102</v>
      </c>
      <c r="C72" s="31">
        <v>5149</v>
      </c>
      <c r="D72" s="31">
        <v>6310</v>
      </c>
      <c r="E72" s="46" t="s">
        <v>1753</v>
      </c>
      <c r="F72" s="19">
        <v>100</v>
      </c>
      <c r="G72" s="6">
        <v>200</v>
      </c>
      <c r="H72" s="6">
        <v>10489.4</v>
      </c>
      <c r="I72" s="6">
        <f t="shared" si="1"/>
        <v>5244.7</v>
      </c>
    </row>
    <row r="73" spans="1:9" ht="12" customHeight="1">
      <c r="A73" s="26">
        <v>1061</v>
      </c>
      <c r="B73" s="26" t="s">
        <v>1779</v>
      </c>
      <c r="C73" s="26" t="s">
        <v>1940</v>
      </c>
      <c r="D73" s="26" t="s">
        <v>1814</v>
      </c>
      <c r="E73" s="28" t="s">
        <v>1941</v>
      </c>
      <c r="F73" s="19">
        <v>700</v>
      </c>
      <c r="G73" s="6">
        <v>800</v>
      </c>
      <c r="H73" s="6">
        <v>805.2</v>
      </c>
      <c r="I73" s="110">
        <f t="shared" si="1"/>
        <v>100.64999999999999</v>
      </c>
    </row>
    <row r="74" spans="1:9" ht="12" customHeight="1">
      <c r="A74" s="26">
        <v>1062</v>
      </c>
      <c r="B74" s="72">
        <v>102</v>
      </c>
      <c r="C74" s="31">
        <v>5166</v>
      </c>
      <c r="D74" s="31">
        <v>6409</v>
      </c>
      <c r="E74" s="28" t="s">
        <v>1924</v>
      </c>
      <c r="F74" s="19">
        <v>1200</v>
      </c>
      <c r="G74" s="6">
        <v>830</v>
      </c>
      <c r="H74" s="6">
        <v>816</v>
      </c>
      <c r="I74" s="110">
        <f t="shared" si="1"/>
        <v>98.3132530120482</v>
      </c>
    </row>
    <row r="75" spans="1:9" ht="12" customHeight="1">
      <c r="A75" s="26">
        <v>1063</v>
      </c>
      <c r="B75" s="72">
        <v>102</v>
      </c>
      <c r="C75" s="31">
        <v>5166</v>
      </c>
      <c r="D75" s="31">
        <v>3635</v>
      </c>
      <c r="E75" s="28" t="s">
        <v>145</v>
      </c>
      <c r="F75" s="19">
        <v>500</v>
      </c>
      <c r="G75" s="6">
        <v>500</v>
      </c>
      <c r="H75" s="6">
        <v>525</v>
      </c>
      <c r="I75" s="110">
        <f t="shared" si="1"/>
        <v>105</v>
      </c>
    </row>
    <row r="76" spans="1:9" ht="12" customHeight="1">
      <c r="A76" s="26">
        <v>1064</v>
      </c>
      <c r="B76" s="31">
        <v>102</v>
      </c>
      <c r="C76" s="31">
        <v>5166</v>
      </c>
      <c r="D76" s="31">
        <v>6409</v>
      </c>
      <c r="E76" s="28" t="s">
        <v>835</v>
      </c>
      <c r="F76" s="19">
        <v>2300</v>
      </c>
      <c r="G76" s="6">
        <v>2790</v>
      </c>
      <c r="H76" s="6">
        <v>2791.3</v>
      </c>
      <c r="I76" s="110">
        <f t="shared" si="1"/>
        <v>100.04659498207886</v>
      </c>
    </row>
    <row r="77" spans="1:9" ht="12" customHeight="1">
      <c r="A77" s="26">
        <v>1065</v>
      </c>
      <c r="B77" s="31" t="s">
        <v>1779</v>
      </c>
      <c r="C77" s="31" t="s">
        <v>1907</v>
      </c>
      <c r="D77" s="31" t="s">
        <v>1942</v>
      </c>
      <c r="E77" s="46" t="s">
        <v>1943</v>
      </c>
      <c r="F77" s="19">
        <v>320</v>
      </c>
      <c r="G77" s="6">
        <v>140</v>
      </c>
      <c r="H77" s="6">
        <v>132.9</v>
      </c>
      <c r="I77" s="110">
        <f t="shared" si="1"/>
        <v>94.92857142857143</v>
      </c>
    </row>
    <row r="78" spans="1:9" ht="12" customHeight="1">
      <c r="A78" s="26">
        <v>1066</v>
      </c>
      <c r="B78" s="31" t="s">
        <v>1779</v>
      </c>
      <c r="C78" s="31" t="s">
        <v>1907</v>
      </c>
      <c r="D78" s="31">
        <v>6409</v>
      </c>
      <c r="E78" s="46" t="s">
        <v>1760</v>
      </c>
      <c r="F78" s="19">
        <v>300</v>
      </c>
      <c r="G78" s="6">
        <v>330</v>
      </c>
      <c r="H78" s="6">
        <v>329.5</v>
      </c>
      <c r="I78" s="110">
        <f t="shared" si="1"/>
        <v>99.84848484848486</v>
      </c>
    </row>
    <row r="79" spans="1:9" ht="12" customHeight="1">
      <c r="A79" s="26">
        <v>1067</v>
      </c>
      <c r="B79" s="31" t="s">
        <v>1779</v>
      </c>
      <c r="C79" s="31" t="s">
        <v>1944</v>
      </c>
      <c r="D79" s="31" t="s">
        <v>1945</v>
      </c>
      <c r="E79" s="46" t="s">
        <v>164</v>
      </c>
      <c r="F79" s="19">
        <v>15</v>
      </c>
      <c r="G79" s="6">
        <v>15</v>
      </c>
      <c r="H79" s="6">
        <v>15.4</v>
      </c>
      <c r="I79" s="110">
        <f t="shared" si="1"/>
        <v>102.66666666666666</v>
      </c>
    </row>
    <row r="80" spans="1:9" ht="12" customHeight="1">
      <c r="A80" s="26">
        <v>1068</v>
      </c>
      <c r="B80" s="26">
        <v>102</v>
      </c>
      <c r="C80" s="26" t="s">
        <v>1946</v>
      </c>
      <c r="D80" s="26" t="s">
        <v>1945</v>
      </c>
      <c r="E80" s="28" t="s">
        <v>1740</v>
      </c>
      <c r="F80" s="19">
        <v>130</v>
      </c>
      <c r="G80" s="6">
        <v>130</v>
      </c>
      <c r="H80" s="6">
        <v>130</v>
      </c>
      <c r="I80" s="110">
        <f t="shared" si="1"/>
        <v>100</v>
      </c>
    </row>
    <row r="81" spans="1:9" ht="12" customHeight="1">
      <c r="A81" s="26">
        <v>1069</v>
      </c>
      <c r="B81" s="26">
        <v>102</v>
      </c>
      <c r="C81" s="26">
        <v>5229</v>
      </c>
      <c r="D81" s="26">
        <v>2140</v>
      </c>
      <c r="E81" s="28" t="s">
        <v>1741</v>
      </c>
      <c r="F81" s="19">
        <v>50</v>
      </c>
      <c r="G81" s="6">
        <v>130</v>
      </c>
      <c r="H81" s="6">
        <v>131.7</v>
      </c>
      <c r="I81" s="110">
        <f t="shared" si="1"/>
        <v>101.30769230769229</v>
      </c>
    </row>
    <row r="82" spans="1:9" ht="12" customHeight="1">
      <c r="A82" s="26">
        <v>1070</v>
      </c>
      <c r="B82" s="26">
        <v>102</v>
      </c>
      <c r="C82" s="26" t="s">
        <v>1946</v>
      </c>
      <c r="D82" s="26" t="s">
        <v>1840</v>
      </c>
      <c r="E82" s="28" t="s">
        <v>1742</v>
      </c>
      <c r="F82" s="19">
        <v>25</v>
      </c>
      <c r="G82" s="6">
        <v>25</v>
      </c>
      <c r="H82" s="6">
        <v>25</v>
      </c>
      <c r="I82" s="110">
        <f t="shared" si="1"/>
        <v>100</v>
      </c>
    </row>
    <row r="83" spans="1:10" ht="12" customHeight="1">
      <c r="A83" s="26">
        <v>1663</v>
      </c>
      <c r="B83" s="26">
        <v>102</v>
      </c>
      <c r="C83" s="26">
        <v>5229</v>
      </c>
      <c r="D83" s="26">
        <v>2251</v>
      </c>
      <c r="E83" s="28" t="s">
        <v>1312</v>
      </c>
      <c r="F83" s="19">
        <v>0</v>
      </c>
      <c r="G83" s="6">
        <v>200</v>
      </c>
      <c r="H83" s="6">
        <v>200</v>
      </c>
      <c r="I83" s="110">
        <f t="shared" si="1"/>
        <v>100</v>
      </c>
      <c r="J83" s="5"/>
    </row>
    <row r="84" spans="1:9" ht="12" customHeight="1">
      <c r="A84" s="26">
        <v>1071</v>
      </c>
      <c r="B84" s="73">
        <v>102</v>
      </c>
      <c r="C84" s="57">
        <v>5229</v>
      </c>
      <c r="D84" s="57">
        <v>3322</v>
      </c>
      <c r="E84" s="39" t="s">
        <v>1751</v>
      </c>
      <c r="F84" s="19">
        <v>100</v>
      </c>
      <c r="G84" s="6">
        <v>100</v>
      </c>
      <c r="H84" s="6">
        <v>99.1</v>
      </c>
      <c r="I84" s="110">
        <f t="shared" si="1"/>
        <v>99.1</v>
      </c>
    </row>
    <row r="85" spans="1:10" ht="12" customHeight="1">
      <c r="A85" s="26">
        <v>1678</v>
      </c>
      <c r="B85" s="26">
        <v>102</v>
      </c>
      <c r="C85" s="26">
        <v>5229</v>
      </c>
      <c r="D85" s="26">
        <v>3612</v>
      </c>
      <c r="E85" s="28" t="s">
        <v>1313</v>
      </c>
      <c r="F85" s="19">
        <v>0</v>
      </c>
      <c r="G85" s="6">
        <v>10358</v>
      </c>
      <c r="H85" s="6">
        <v>0</v>
      </c>
      <c r="I85" s="110">
        <f>(H85/G85)*100</f>
        <v>0</v>
      </c>
      <c r="J85" s="5"/>
    </row>
    <row r="86" spans="1:9" ht="12" customHeight="1">
      <c r="A86" s="26">
        <v>1072</v>
      </c>
      <c r="B86" s="26">
        <v>102</v>
      </c>
      <c r="C86" s="26" t="s">
        <v>1946</v>
      </c>
      <c r="D86" s="26">
        <v>3639</v>
      </c>
      <c r="E86" s="28" t="s">
        <v>1752</v>
      </c>
      <c r="F86" s="19">
        <v>160</v>
      </c>
      <c r="G86" s="6">
        <v>160</v>
      </c>
      <c r="H86" s="6">
        <v>158.1</v>
      </c>
      <c r="I86" s="110">
        <f t="shared" si="1"/>
        <v>98.81249999999999</v>
      </c>
    </row>
    <row r="87" spans="1:9" ht="12" customHeight="1">
      <c r="A87" s="26">
        <v>1073</v>
      </c>
      <c r="B87" s="31">
        <v>102</v>
      </c>
      <c r="C87" s="31">
        <v>5229</v>
      </c>
      <c r="D87" s="31">
        <v>3639</v>
      </c>
      <c r="E87" s="28" t="s">
        <v>1754</v>
      </c>
      <c r="F87" s="19">
        <v>100</v>
      </c>
      <c r="G87" s="6">
        <v>100</v>
      </c>
      <c r="H87" s="6">
        <v>99</v>
      </c>
      <c r="I87" s="110">
        <f t="shared" si="1"/>
        <v>99</v>
      </c>
    </row>
    <row r="88" spans="1:10" ht="12" customHeight="1">
      <c r="A88" s="26">
        <v>1670</v>
      </c>
      <c r="B88" s="31">
        <v>102</v>
      </c>
      <c r="C88" s="31">
        <v>5339</v>
      </c>
      <c r="D88" s="31">
        <v>3122</v>
      </c>
      <c r="E88" s="28" t="s">
        <v>1314</v>
      </c>
      <c r="F88" s="19">
        <v>0</v>
      </c>
      <c r="G88" s="6">
        <v>14.7</v>
      </c>
      <c r="H88" s="6">
        <v>14.7</v>
      </c>
      <c r="I88" s="110">
        <f t="shared" si="1"/>
        <v>100</v>
      </c>
      <c r="J88" s="5"/>
    </row>
    <row r="89" spans="1:9" ht="12" customHeight="1">
      <c r="A89" s="26">
        <v>1074</v>
      </c>
      <c r="B89" s="31">
        <v>102</v>
      </c>
      <c r="C89" s="31">
        <v>5361</v>
      </c>
      <c r="D89" s="31">
        <v>6171</v>
      </c>
      <c r="E89" s="46" t="s">
        <v>1949</v>
      </c>
      <c r="F89" s="19">
        <v>320</v>
      </c>
      <c r="G89" s="6">
        <v>10</v>
      </c>
      <c r="H89" s="6">
        <v>8.9</v>
      </c>
      <c r="I89" s="110">
        <f t="shared" si="1"/>
        <v>89</v>
      </c>
    </row>
    <row r="90" spans="1:9" ht="12" customHeight="1">
      <c r="A90" s="26">
        <v>1075</v>
      </c>
      <c r="B90" s="31">
        <v>102</v>
      </c>
      <c r="C90" s="31">
        <v>5362</v>
      </c>
      <c r="D90" s="31">
        <v>6409</v>
      </c>
      <c r="E90" s="46" t="s">
        <v>1947</v>
      </c>
      <c r="F90" s="19">
        <v>5</v>
      </c>
      <c r="G90" s="6">
        <v>5</v>
      </c>
      <c r="H90" s="6">
        <v>0</v>
      </c>
      <c r="I90" s="110">
        <f t="shared" si="1"/>
        <v>0</v>
      </c>
    </row>
    <row r="91" spans="1:9" ht="12" customHeight="1">
      <c r="A91" s="26">
        <v>1076</v>
      </c>
      <c r="B91" s="31">
        <v>102</v>
      </c>
      <c r="C91" s="31">
        <v>5362</v>
      </c>
      <c r="D91" s="31">
        <v>6409</v>
      </c>
      <c r="E91" s="46" t="s">
        <v>767</v>
      </c>
      <c r="F91" s="19">
        <v>217</v>
      </c>
      <c r="G91" s="6">
        <v>217</v>
      </c>
      <c r="H91" s="6">
        <v>222.6</v>
      </c>
      <c r="I91" s="110">
        <f t="shared" si="1"/>
        <v>102.58064516129033</v>
      </c>
    </row>
    <row r="92" spans="1:9" ht="12" customHeight="1">
      <c r="A92" s="26">
        <v>1563</v>
      </c>
      <c r="B92" s="31">
        <v>102</v>
      </c>
      <c r="C92" s="31">
        <v>5366</v>
      </c>
      <c r="D92" s="31">
        <v>6402</v>
      </c>
      <c r="E92" s="46" t="s">
        <v>861</v>
      </c>
      <c r="F92" s="19">
        <v>0</v>
      </c>
      <c r="G92" s="6">
        <v>412.2</v>
      </c>
      <c r="H92" s="6">
        <v>412.2</v>
      </c>
      <c r="I92" s="110">
        <f t="shared" si="1"/>
        <v>100</v>
      </c>
    </row>
    <row r="93" spans="1:10" ht="12" customHeight="1">
      <c r="A93" s="26">
        <v>1679</v>
      </c>
      <c r="B93" s="31">
        <v>102</v>
      </c>
      <c r="C93" s="31">
        <v>5499</v>
      </c>
      <c r="D93" s="31">
        <v>3612</v>
      </c>
      <c r="E93" s="46" t="s">
        <v>1315</v>
      </c>
      <c r="F93" s="19">
        <v>0</v>
      </c>
      <c r="G93" s="6">
        <v>21295</v>
      </c>
      <c r="H93" s="6">
        <v>2384.4</v>
      </c>
      <c r="I93" s="110">
        <f t="shared" si="1"/>
        <v>11.196994599671285</v>
      </c>
      <c r="J93" s="5"/>
    </row>
    <row r="94" spans="1:10" ht="12" customHeight="1">
      <c r="A94" s="26">
        <v>1640</v>
      </c>
      <c r="B94" s="31">
        <v>102</v>
      </c>
      <c r="C94" s="31">
        <v>5499</v>
      </c>
      <c r="D94" s="31">
        <v>6409</v>
      </c>
      <c r="E94" s="28" t="s">
        <v>1424</v>
      </c>
      <c r="F94" s="19">
        <v>0</v>
      </c>
      <c r="G94" s="6">
        <v>3753.9</v>
      </c>
      <c r="H94" s="6">
        <v>3883.4</v>
      </c>
      <c r="I94" s="110">
        <f t="shared" si="1"/>
        <v>103.44974559791152</v>
      </c>
      <c r="J94" s="5"/>
    </row>
    <row r="95" spans="1:9" ht="12" customHeight="1">
      <c r="A95" s="26">
        <v>1077</v>
      </c>
      <c r="B95" s="31">
        <v>102</v>
      </c>
      <c r="C95" s="31">
        <v>5901</v>
      </c>
      <c r="D95" s="31">
        <v>6409</v>
      </c>
      <c r="E95" s="46" t="s">
        <v>1769</v>
      </c>
      <c r="F95" s="19">
        <v>30000</v>
      </c>
      <c r="G95" s="6">
        <v>0</v>
      </c>
      <c r="H95" s="6">
        <v>0</v>
      </c>
      <c r="I95" s="465" t="s">
        <v>1801</v>
      </c>
    </row>
    <row r="96" spans="1:9" ht="12" customHeight="1">
      <c r="A96" s="26">
        <v>1078</v>
      </c>
      <c r="B96" s="31">
        <v>102</v>
      </c>
      <c r="C96" s="31">
        <v>5901</v>
      </c>
      <c r="D96" s="31">
        <v>6409</v>
      </c>
      <c r="E96" s="46" t="s">
        <v>1737</v>
      </c>
      <c r="F96" s="19">
        <v>13500</v>
      </c>
      <c r="G96" s="6">
        <v>0</v>
      </c>
      <c r="H96" s="6">
        <v>0</v>
      </c>
      <c r="I96" s="465" t="s">
        <v>1801</v>
      </c>
    </row>
    <row r="97" spans="1:9" ht="12" customHeight="1">
      <c r="A97" s="26">
        <v>1573</v>
      </c>
      <c r="B97" s="31">
        <v>102</v>
      </c>
      <c r="C97" s="31">
        <v>5901</v>
      </c>
      <c r="D97" s="31">
        <v>6409</v>
      </c>
      <c r="E97" s="46" t="s">
        <v>1469</v>
      </c>
      <c r="F97" s="19">
        <v>0</v>
      </c>
      <c r="G97" s="6">
        <v>160.3</v>
      </c>
      <c r="H97" s="6">
        <v>0</v>
      </c>
      <c r="I97" s="110">
        <f t="shared" si="1"/>
        <v>0</v>
      </c>
    </row>
    <row r="98" spans="1:9" ht="12" customHeight="1">
      <c r="A98" s="26">
        <v>1079</v>
      </c>
      <c r="B98" s="26">
        <v>102</v>
      </c>
      <c r="C98" s="31">
        <v>5909</v>
      </c>
      <c r="D98" s="31">
        <v>3612</v>
      </c>
      <c r="E98" s="46" t="s">
        <v>667</v>
      </c>
      <c r="F98" s="52">
        <v>2800</v>
      </c>
      <c r="G98" s="11">
        <v>2800</v>
      </c>
      <c r="H98" s="11">
        <v>2404.4</v>
      </c>
      <c r="I98" s="110">
        <f t="shared" si="1"/>
        <v>85.87142857142858</v>
      </c>
    </row>
    <row r="99" spans="1:9" ht="12" customHeight="1">
      <c r="A99" s="26">
        <v>1623</v>
      </c>
      <c r="B99" s="26">
        <v>102</v>
      </c>
      <c r="C99" s="31">
        <v>5909</v>
      </c>
      <c r="D99" s="31">
        <v>3612</v>
      </c>
      <c r="E99" s="46" t="s">
        <v>1316</v>
      </c>
      <c r="F99" s="52">
        <v>0</v>
      </c>
      <c r="G99" s="11">
        <v>1560</v>
      </c>
      <c r="H99" s="11">
        <v>0</v>
      </c>
      <c r="I99" s="110">
        <f t="shared" si="1"/>
        <v>0</v>
      </c>
    </row>
    <row r="100" spans="1:9" ht="12" customHeight="1">
      <c r="A100" s="26">
        <v>1533</v>
      </c>
      <c r="B100" s="26">
        <v>102</v>
      </c>
      <c r="C100" s="31">
        <v>5909</v>
      </c>
      <c r="D100" s="31">
        <v>6409</v>
      </c>
      <c r="E100" s="46" t="s">
        <v>1441</v>
      </c>
      <c r="F100" s="52">
        <v>0</v>
      </c>
      <c r="G100" s="11">
        <v>0</v>
      </c>
      <c r="H100" s="11">
        <v>59473.3</v>
      </c>
      <c r="I100" s="465" t="s">
        <v>1801</v>
      </c>
    </row>
    <row r="101" spans="2:9" ht="12" customHeight="1">
      <c r="B101" s="21" t="s">
        <v>1607</v>
      </c>
      <c r="C101" s="22"/>
      <c r="D101" s="45"/>
      <c r="E101" s="29" t="s">
        <v>1595</v>
      </c>
      <c r="F101" s="23">
        <f>SUBTOTAL(9,F68:F100)</f>
        <v>76091</v>
      </c>
      <c r="G101" s="7">
        <f>SUBTOTAL(9,G68:G100)</f>
        <v>70345.09999999999</v>
      </c>
      <c r="H101" s="7">
        <f>SUBTOTAL(9,H68:H100)</f>
        <v>105252.1</v>
      </c>
      <c r="I101" s="113">
        <f t="shared" si="1"/>
        <v>149.62250391285252</v>
      </c>
    </row>
    <row r="102" spans="1:9" ht="11.25" customHeight="1">
      <c r="A102" s="67">
        <v>1080</v>
      </c>
      <c r="B102" s="67">
        <v>104</v>
      </c>
      <c r="C102" s="67">
        <v>5137</v>
      </c>
      <c r="D102" s="67">
        <v>3319</v>
      </c>
      <c r="E102" s="68" t="s">
        <v>1692</v>
      </c>
      <c r="F102" s="89">
        <v>10</v>
      </c>
      <c r="G102" s="102">
        <v>41</v>
      </c>
      <c r="H102" s="102">
        <v>40.9</v>
      </c>
      <c r="I102" s="110">
        <f t="shared" si="1"/>
        <v>99.7560975609756</v>
      </c>
    </row>
    <row r="103" spans="1:9" ht="11.25" customHeight="1">
      <c r="A103" s="67">
        <v>1081</v>
      </c>
      <c r="B103" s="67" t="s">
        <v>1951</v>
      </c>
      <c r="C103" s="67" t="s">
        <v>1886</v>
      </c>
      <c r="D103" s="67">
        <v>3319</v>
      </c>
      <c r="E103" s="68" t="s">
        <v>1936</v>
      </c>
      <c r="F103" s="89">
        <v>50</v>
      </c>
      <c r="G103" s="102">
        <v>38</v>
      </c>
      <c r="H103" s="102">
        <v>37.7</v>
      </c>
      <c r="I103" s="110">
        <f t="shared" si="1"/>
        <v>99.21052631578948</v>
      </c>
    </row>
    <row r="104" spans="1:9" ht="11.25" customHeight="1">
      <c r="A104" s="67">
        <v>1082</v>
      </c>
      <c r="B104" s="67">
        <v>104</v>
      </c>
      <c r="C104" s="67">
        <v>5164</v>
      </c>
      <c r="D104" s="67">
        <v>3319</v>
      </c>
      <c r="E104" s="68" t="s">
        <v>1903</v>
      </c>
      <c r="F104" s="89">
        <v>50</v>
      </c>
      <c r="G104" s="102">
        <v>81</v>
      </c>
      <c r="H104" s="102">
        <v>80.9</v>
      </c>
      <c r="I104" s="110">
        <f t="shared" si="1"/>
        <v>99.87654320987654</v>
      </c>
    </row>
    <row r="105" spans="1:9" ht="11.25" customHeight="1">
      <c r="A105" s="67">
        <v>1083</v>
      </c>
      <c r="B105" s="67">
        <v>104</v>
      </c>
      <c r="C105" s="67">
        <v>5166</v>
      </c>
      <c r="D105" s="67">
        <v>6171</v>
      </c>
      <c r="E105" s="68" t="s">
        <v>1924</v>
      </c>
      <c r="F105" s="89">
        <v>20</v>
      </c>
      <c r="G105" s="102">
        <v>0</v>
      </c>
      <c r="H105" s="102">
        <v>0</v>
      </c>
      <c r="I105" s="465" t="s">
        <v>1801</v>
      </c>
    </row>
    <row r="106" spans="1:9" ht="11.25" customHeight="1">
      <c r="A106" s="67">
        <v>1084</v>
      </c>
      <c r="B106" s="67">
        <v>104</v>
      </c>
      <c r="C106" s="67" t="s">
        <v>1907</v>
      </c>
      <c r="D106" s="67" t="s">
        <v>1818</v>
      </c>
      <c r="E106" s="68" t="s">
        <v>8</v>
      </c>
      <c r="F106" s="88">
        <v>184</v>
      </c>
      <c r="G106" s="103">
        <v>189</v>
      </c>
      <c r="H106" s="103">
        <v>189</v>
      </c>
      <c r="I106" s="110">
        <f t="shared" si="1"/>
        <v>100</v>
      </c>
    </row>
    <row r="107" spans="1:9" ht="11.25" customHeight="1">
      <c r="A107" s="67">
        <v>1085</v>
      </c>
      <c r="B107" s="67">
        <v>104</v>
      </c>
      <c r="C107" s="67" t="s">
        <v>1907</v>
      </c>
      <c r="D107" s="67" t="s">
        <v>1818</v>
      </c>
      <c r="E107" s="68" t="s">
        <v>9</v>
      </c>
      <c r="F107" s="88">
        <v>25</v>
      </c>
      <c r="G107" s="103">
        <v>18.5</v>
      </c>
      <c r="H107" s="103">
        <v>18.3</v>
      </c>
      <c r="I107" s="110">
        <f t="shared" si="1"/>
        <v>98.91891891891892</v>
      </c>
    </row>
    <row r="108" spans="1:9" ht="11.25" customHeight="1">
      <c r="A108" s="67">
        <v>1086</v>
      </c>
      <c r="B108" s="67">
        <v>104</v>
      </c>
      <c r="C108" s="67" t="s">
        <v>1907</v>
      </c>
      <c r="D108" s="67" t="s">
        <v>1818</v>
      </c>
      <c r="E108" s="68" t="s">
        <v>10</v>
      </c>
      <c r="F108" s="88">
        <v>55</v>
      </c>
      <c r="G108" s="103">
        <v>31.5</v>
      </c>
      <c r="H108" s="103">
        <v>31.2</v>
      </c>
      <c r="I108" s="110">
        <f t="shared" si="1"/>
        <v>99.04761904761904</v>
      </c>
    </row>
    <row r="109" spans="1:9" ht="11.25" customHeight="1">
      <c r="A109" s="67">
        <v>1087</v>
      </c>
      <c r="B109" s="67">
        <v>104</v>
      </c>
      <c r="C109" s="67" t="s">
        <v>1907</v>
      </c>
      <c r="D109" s="67" t="s">
        <v>1818</v>
      </c>
      <c r="E109" s="68" t="s">
        <v>11</v>
      </c>
      <c r="F109" s="88">
        <v>5</v>
      </c>
      <c r="G109" s="103">
        <v>15</v>
      </c>
      <c r="H109" s="103">
        <v>14.8</v>
      </c>
      <c r="I109" s="110">
        <f t="shared" si="1"/>
        <v>98.66666666666667</v>
      </c>
    </row>
    <row r="110" spans="1:9" ht="11.25" customHeight="1">
      <c r="A110" s="67">
        <v>1088</v>
      </c>
      <c r="B110" s="67">
        <v>104</v>
      </c>
      <c r="C110" s="67" t="s">
        <v>1907</v>
      </c>
      <c r="D110" s="67" t="s">
        <v>1818</v>
      </c>
      <c r="E110" s="68" t="s">
        <v>12</v>
      </c>
      <c r="F110" s="88">
        <v>60</v>
      </c>
      <c r="G110" s="103">
        <v>60</v>
      </c>
      <c r="H110" s="103">
        <v>60</v>
      </c>
      <c r="I110" s="110">
        <f t="shared" si="1"/>
        <v>100</v>
      </c>
    </row>
    <row r="111" spans="1:9" ht="11.25" customHeight="1">
      <c r="A111" s="67">
        <v>1089</v>
      </c>
      <c r="B111" s="67">
        <v>104</v>
      </c>
      <c r="C111" s="67" t="s">
        <v>1907</v>
      </c>
      <c r="D111" s="67" t="s">
        <v>1818</v>
      </c>
      <c r="E111" s="68" t="s">
        <v>631</v>
      </c>
      <c r="F111" s="88">
        <v>30</v>
      </c>
      <c r="G111" s="103">
        <v>0</v>
      </c>
      <c r="H111" s="103">
        <v>0</v>
      </c>
      <c r="I111" s="465" t="s">
        <v>1801</v>
      </c>
    </row>
    <row r="112" spans="1:9" ht="11.25" customHeight="1">
      <c r="A112" s="67">
        <v>1090</v>
      </c>
      <c r="B112" s="67">
        <v>104</v>
      </c>
      <c r="C112" s="67" t="s">
        <v>1907</v>
      </c>
      <c r="D112" s="67" t="s">
        <v>1818</v>
      </c>
      <c r="E112" s="68" t="s">
        <v>13</v>
      </c>
      <c r="F112" s="88">
        <v>78</v>
      </c>
      <c r="G112" s="103">
        <v>78</v>
      </c>
      <c r="H112" s="103">
        <v>78</v>
      </c>
      <c r="I112" s="110">
        <f t="shared" si="1"/>
        <v>100</v>
      </c>
    </row>
    <row r="113" spans="1:9" ht="11.25" customHeight="1">
      <c r="A113" s="67">
        <v>1091</v>
      </c>
      <c r="B113" s="67">
        <v>104</v>
      </c>
      <c r="C113" s="67" t="s">
        <v>1907</v>
      </c>
      <c r="D113" s="67" t="s">
        <v>1818</v>
      </c>
      <c r="E113" s="68" t="s">
        <v>14</v>
      </c>
      <c r="F113" s="88">
        <v>70</v>
      </c>
      <c r="G113" s="103">
        <v>66.5</v>
      </c>
      <c r="H113" s="103">
        <v>56.5</v>
      </c>
      <c r="I113" s="110">
        <f t="shared" si="1"/>
        <v>84.9624060150376</v>
      </c>
    </row>
    <row r="114" spans="1:9" ht="11.25" customHeight="1">
      <c r="A114" s="67">
        <v>1092</v>
      </c>
      <c r="B114" s="67">
        <v>104</v>
      </c>
      <c r="C114" s="67" t="s">
        <v>1907</v>
      </c>
      <c r="D114" s="67" t="s">
        <v>1818</v>
      </c>
      <c r="E114" s="68" t="s">
        <v>15</v>
      </c>
      <c r="F114" s="88">
        <v>940</v>
      </c>
      <c r="G114" s="103">
        <v>824</v>
      </c>
      <c r="H114" s="103">
        <v>798.2</v>
      </c>
      <c r="I114" s="110">
        <f t="shared" si="1"/>
        <v>96.86893203883496</v>
      </c>
    </row>
    <row r="115" spans="1:9" ht="11.25" customHeight="1">
      <c r="A115" s="67">
        <v>1093</v>
      </c>
      <c r="B115" s="67">
        <v>104</v>
      </c>
      <c r="C115" s="67" t="s">
        <v>1907</v>
      </c>
      <c r="D115" s="67" t="s">
        <v>1818</v>
      </c>
      <c r="E115" s="68" t="s">
        <v>16</v>
      </c>
      <c r="F115" s="88">
        <v>63</v>
      </c>
      <c r="G115" s="103">
        <v>154.5</v>
      </c>
      <c r="H115" s="103">
        <v>139.5</v>
      </c>
      <c r="I115" s="110">
        <f t="shared" si="1"/>
        <v>90.29126213592234</v>
      </c>
    </row>
    <row r="116" spans="1:9" ht="11.25" customHeight="1">
      <c r="A116" s="67">
        <v>1094</v>
      </c>
      <c r="B116" s="67">
        <v>104</v>
      </c>
      <c r="C116" s="67" t="s">
        <v>1907</v>
      </c>
      <c r="D116" s="67" t="s">
        <v>1818</v>
      </c>
      <c r="E116" s="68" t="s">
        <v>17</v>
      </c>
      <c r="F116" s="88">
        <v>48</v>
      </c>
      <c r="G116" s="103">
        <v>29.5</v>
      </c>
      <c r="H116" s="103">
        <v>29</v>
      </c>
      <c r="I116" s="110">
        <f t="shared" si="1"/>
        <v>98.30508474576271</v>
      </c>
    </row>
    <row r="117" spans="1:9" ht="11.25" customHeight="1">
      <c r="A117" s="67">
        <v>1095</v>
      </c>
      <c r="B117" s="67">
        <v>104</v>
      </c>
      <c r="C117" s="67" t="s">
        <v>1907</v>
      </c>
      <c r="D117" s="67" t="s">
        <v>1818</v>
      </c>
      <c r="E117" s="68" t="s">
        <v>1912</v>
      </c>
      <c r="F117" s="88">
        <v>25</v>
      </c>
      <c r="G117" s="103">
        <v>77</v>
      </c>
      <c r="H117" s="103">
        <v>76.6</v>
      </c>
      <c r="I117" s="110">
        <f t="shared" si="1"/>
        <v>99.48051948051948</v>
      </c>
    </row>
    <row r="118" spans="1:9" ht="11.25" customHeight="1">
      <c r="A118" s="67">
        <v>1096</v>
      </c>
      <c r="B118" s="67">
        <v>104</v>
      </c>
      <c r="C118" s="67" t="s">
        <v>1907</v>
      </c>
      <c r="D118" s="67">
        <v>3319</v>
      </c>
      <c r="E118" s="68" t="s">
        <v>18</v>
      </c>
      <c r="F118" s="88">
        <v>20</v>
      </c>
      <c r="G118" s="103">
        <v>20</v>
      </c>
      <c r="H118" s="103">
        <v>14.3</v>
      </c>
      <c r="I118" s="110">
        <f t="shared" si="1"/>
        <v>71.50000000000001</v>
      </c>
    </row>
    <row r="119" spans="1:9" ht="11.25" customHeight="1">
      <c r="A119" s="67">
        <v>1097</v>
      </c>
      <c r="B119" s="67">
        <v>104</v>
      </c>
      <c r="C119" s="67">
        <v>5169</v>
      </c>
      <c r="D119" s="67">
        <v>3319</v>
      </c>
      <c r="E119" s="68" t="s">
        <v>35</v>
      </c>
      <c r="F119" s="88">
        <v>130</v>
      </c>
      <c r="G119" s="103">
        <v>123</v>
      </c>
      <c r="H119" s="103">
        <v>122.9</v>
      </c>
      <c r="I119" s="110">
        <f t="shared" si="1"/>
        <v>99.91869918699187</v>
      </c>
    </row>
    <row r="120" spans="1:9" ht="11.25" customHeight="1">
      <c r="A120" s="67">
        <v>1098</v>
      </c>
      <c r="B120" s="67">
        <v>104</v>
      </c>
      <c r="C120" s="67" t="s">
        <v>1907</v>
      </c>
      <c r="D120" s="67" t="s">
        <v>1818</v>
      </c>
      <c r="E120" s="68" t="s">
        <v>36</v>
      </c>
      <c r="F120" s="88">
        <v>120</v>
      </c>
      <c r="G120" s="103">
        <v>120</v>
      </c>
      <c r="H120" s="103">
        <v>120</v>
      </c>
      <c r="I120" s="110">
        <f t="shared" si="1"/>
        <v>100</v>
      </c>
    </row>
    <row r="121" spans="1:9" ht="11.25" customHeight="1">
      <c r="A121" s="67">
        <v>1099</v>
      </c>
      <c r="B121" s="67">
        <v>104</v>
      </c>
      <c r="C121" s="67" t="s">
        <v>1907</v>
      </c>
      <c r="D121" s="67" t="s">
        <v>1818</v>
      </c>
      <c r="E121" s="68" t="s">
        <v>37</v>
      </c>
      <c r="F121" s="88">
        <v>80</v>
      </c>
      <c r="G121" s="103">
        <v>23.5</v>
      </c>
      <c r="H121" s="103">
        <v>23.5</v>
      </c>
      <c r="I121" s="110">
        <f t="shared" si="1"/>
        <v>100</v>
      </c>
    </row>
    <row r="122" spans="1:9" ht="11.25" customHeight="1">
      <c r="A122" s="67">
        <v>1100</v>
      </c>
      <c r="B122" s="67">
        <v>104</v>
      </c>
      <c r="C122" s="67">
        <v>5169</v>
      </c>
      <c r="D122" s="67">
        <v>3319</v>
      </c>
      <c r="E122" s="68" t="s">
        <v>830</v>
      </c>
      <c r="F122" s="88">
        <v>125</v>
      </c>
      <c r="G122" s="103">
        <v>125</v>
      </c>
      <c r="H122" s="103">
        <v>125</v>
      </c>
      <c r="I122" s="110">
        <f t="shared" si="1"/>
        <v>100</v>
      </c>
    </row>
    <row r="123" spans="1:9" ht="11.25" customHeight="1">
      <c r="A123" s="67">
        <v>1101</v>
      </c>
      <c r="B123" s="67">
        <v>104</v>
      </c>
      <c r="C123" s="67">
        <v>5169</v>
      </c>
      <c r="D123" s="67">
        <v>3319</v>
      </c>
      <c r="E123" s="68" t="s">
        <v>833</v>
      </c>
      <c r="F123" s="88">
        <v>60</v>
      </c>
      <c r="G123" s="103">
        <v>60</v>
      </c>
      <c r="H123" s="103">
        <v>60</v>
      </c>
      <c r="I123" s="110">
        <f t="shared" si="1"/>
        <v>100</v>
      </c>
    </row>
    <row r="124" spans="1:9" ht="11.25" customHeight="1">
      <c r="A124" s="67">
        <v>1102</v>
      </c>
      <c r="B124" s="67">
        <v>104</v>
      </c>
      <c r="C124" s="67">
        <v>5169</v>
      </c>
      <c r="D124" s="67">
        <v>3319</v>
      </c>
      <c r="E124" s="68" t="s">
        <v>49</v>
      </c>
      <c r="F124" s="88">
        <v>100</v>
      </c>
      <c r="G124" s="103">
        <v>105.5</v>
      </c>
      <c r="H124" s="103">
        <v>105.5</v>
      </c>
      <c r="I124" s="110">
        <f t="shared" si="1"/>
        <v>100</v>
      </c>
    </row>
    <row r="125" spans="1:9" ht="11.25" customHeight="1">
      <c r="A125" s="67">
        <v>1103</v>
      </c>
      <c r="B125" s="67">
        <v>104</v>
      </c>
      <c r="C125" s="67">
        <v>5169</v>
      </c>
      <c r="D125" s="67">
        <v>3319</v>
      </c>
      <c r="E125" s="68" t="s">
        <v>135</v>
      </c>
      <c r="F125" s="88">
        <v>50</v>
      </c>
      <c r="G125" s="103">
        <v>11.5</v>
      </c>
      <c r="H125" s="103">
        <v>11.3</v>
      </c>
      <c r="I125" s="110">
        <f t="shared" si="1"/>
        <v>98.2608695652174</v>
      </c>
    </row>
    <row r="126" spans="1:9" ht="11.25" customHeight="1">
      <c r="A126" s="67">
        <v>1104</v>
      </c>
      <c r="B126" s="67">
        <v>104</v>
      </c>
      <c r="C126" s="67">
        <v>5171</v>
      </c>
      <c r="D126" s="67">
        <v>3329</v>
      </c>
      <c r="E126" s="69" t="s">
        <v>42</v>
      </c>
      <c r="F126" s="88">
        <v>90</v>
      </c>
      <c r="G126" s="103">
        <v>206</v>
      </c>
      <c r="H126" s="103">
        <v>204.5</v>
      </c>
      <c r="I126" s="110">
        <f t="shared" si="1"/>
        <v>99.27184466019418</v>
      </c>
    </row>
    <row r="127" spans="1:9" ht="11.25" customHeight="1">
      <c r="A127" s="67">
        <v>1105</v>
      </c>
      <c r="B127" s="67" t="s">
        <v>1951</v>
      </c>
      <c r="C127" s="67" t="s">
        <v>1919</v>
      </c>
      <c r="D127" s="67">
        <v>3319</v>
      </c>
      <c r="E127" s="68" t="s">
        <v>1920</v>
      </c>
      <c r="F127" s="88">
        <v>15</v>
      </c>
      <c r="G127" s="103">
        <v>45</v>
      </c>
      <c r="H127" s="103">
        <v>44.5</v>
      </c>
      <c r="I127" s="110">
        <f t="shared" si="1"/>
        <v>98.88888888888889</v>
      </c>
    </row>
    <row r="128" spans="1:49" s="9" customFormat="1" ht="11.25" customHeight="1">
      <c r="A128" s="67">
        <v>1633</v>
      </c>
      <c r="B128" s="67">
        <v>104</v>
      </c>
      <c r="C128" s="67">
        <v>5194</v>
      </c>
      <c r="D128" s="67">
        <v>3319</v>
      </c>
      <c r="E128" s="68" t="s">
        <v>1317</v>
      </c>
      <c r="F128" s="88">
        <v>0</v>
      </c>
      <c r="G128" s="103">
        <v>5</v>
      </c>
      <c r="H128" s="103">
        <v>5</v>
      </c>
      <c r="I128" s="110">
        <f>(H128/G128)*100</f>
        <v>100</v>
      </c>
      <c r="J128" s="489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9" ht="11.25" customHeight="1">
      <c r="A129" s="67">
        <v>1106</v>
      </c>
      <c r="B129" s="67">
        <v>104</v>
      </c>
      <c r="C129" s="67">
        <v>5212</v>
      </c>
      <c r="D129" s="67">
        <v>3392</v>
      </c>
      <c r="E129" s="69" t="s">
        <v>165</v>
      </c>
      <c r="F129" s="90">
        <v>1000</v>
      </c>
      <c r="G129" s="104">
        <v>650</v>
      </c>
      <c r="H129" s="104">
        <v>650</v>
      </c>
      <c r="I129" s="110">
        <f t="shared" si="1"/>
        <v>100</v>
      </c>
    </row>
    <row r="130" spans="1:9" ht="11.25" customHeight="1">
      <c r="A130" s="67">
        <v>1107</v>
      </c>
      <c r="B130" s="67">
        <v>104</v>
      </c>
      <c r="C130" s="67">
        <v>5212</v>
      </c>
      <c r="D130" s="67">
        <v>3392</v>
      </c>
      <c r="E130" s="69" t="s">
        <v>167</v>
      </c>
      <c r="F130" s="90">
        <v>20</v>
      </c>
      <c r="G130" s="104">
        <v>20</v>
      </c>
      <c r="H130" s="104">
        <v>20</v>
      </c>
      <c r="I130" s="110">
        <f t="shared" si="1"/>
        <v>100</v>
      </c>
    </row>
    <row r="131" spans="1:9" ht="11.25" customHeight="1">
      <c r="A131" s="67">
        <v>1108</v>
      </c>
      <c r="B131" s="67">
        <v>104</v>
      </c>
      <c r="C131" s="67">
        <v>5212</v>
      </c>
      <c r="D131" s="67">
        <v>3392</v>
      </c>
      <c r="E131" s="69" t="s">
        <v>166</v>
      </c>
      <c r="F131" s="90">
        <v>75</v>
      </c>
      <c r="G131" s="104">
        <v>75</v>
      </c>
      <c r="H131" s="104">
        <v>75</v>
      </c>
      <c r="I131" s="110">
        <f t="shared" si="1"/>
        <v>100</v>
      </c>
    </row>
    <row r="132" spans="1:9" ht="11.25" customHeight="1">
      <c r="A132" s="67">
        <v>1109</v>
      </c>
      <c r="B132" s="67">
        <v>104</v>
      </c>
      <c r="C132" s="67">
        <v>5213</v>
      </c>
      <c r="D132" s="67">
        <v>3392</v>
      </c>
      <c r="E132" s="69" t="s">
        <v>155</v>
      </c>
      <c r="F132" s="90">
        <v>350</v>
      </c>
      <c r="G132" s="104">
        <v>350</v>
      </c>
      <c r="H132" s="104">
        <v>350</v>
      </c>
      <c r="I132" s="110">
        <f t="shared" si="1"/>
        <v>100</v>
      </c>
    </row>
    <row r="133" spans="1:9" ht="11.25" customHeight="1">
      <c r="A133" s="67">
        <v>1110</v>
      </c>
      <c r="B133" s="67">
        <v>104</v>
      </c>
      <c r="C133" s="67">
        <v>5213</v>
      </c>
      <c r="D133" s="67">
        <v>3392</v>
      </c>
      <c r="E133" s="69" t="s">
        <v>156</v>
      </c>
      <c r="F133" s="90">
        <v>150</v>
      </c>
      <c r="G133" s="104">
        <v>235</v>
      </c>
      <c r="H133" s="104">
        <v>235</v>
      </c>
      <c r="I133" s="110">
        <f t="shared" si="1"/>
        <v>100</v>
      </c>
    </row>
    <row r="134" spans="1:9" ht="11.25" customHeight="1">
      <c r="A134" s="67">
        <v>1111</v>
      </c>
      <c r="B134" s="67">
        <v>104</v>
      </c>
      <c r="C134" s="67">
        <v>5213</v>
      </c>
      <c r="D134" s="67">
        <v>3392</v>
      </c>
      <c r="E134" s="69" t="s">
        <v>157</v>
      </c>
      <c r="F134" s="90">
        <v>50</v>
      </c>
      <c r="G134" s="104">
        <v>50</v>
      </c>
      <c r="H134" s="104">
        <v>50</v>
      </c>
      <c r="I134" s="110">
        <f t="shared" si="1"/>
        <v>100</v>
      </c>
    </row>
    <row r="135" spans="1:9" ht="11.25" customHeight="1">
      <c r="A135" s="67">
        <v>1112</v>
      </c>
      <c r="B135" s="67">
        <v>104</v>
      </c>
      <c r="C135" s="67">
        <v>5222</v>
      </c>
      <c r="D135" s="67">
        <v>3392</v>
      </c>
      <c r="E135" s="1" t="s">
        <v>117</v>
      </c>
      <c r="F135" s="90">
        <v>500</v>
      </c>
      <c r="G135" s="104">
        <v>540</v>
      </c>
      <c r="H135" s="104">
        <v>540</v>
      </c>
      <c r="I135" s="110">
        <f t="shared" si="1"/>
        <v>100</v>
      </c>
    </row>
    <row r="136" spans="1:9" ht="11.25" customHeight="1">
      <c r="A136" s="67">
        <v>1113</v>
      </c>
      <c r="B136" s="67">
        <v>104</v>
      </c>
      <c r="C136" s="67">
        <v>5222</v>
      </c>
      <c r="D136" s="67">
        <v>3392</v>
      </c>
      <c r="E136" s="68" t="s">
        <v>46</v>
      </c>
      <c r="F136" s="90">
        <v>400</v>
      </c>
      <c r="G136" s="104">
        <v>400</v>
      </c>
      <c r="H136" s="104">
        <v>400</v>
      </c>
      <c r="I136" s="110">
        <f t="shared" si="1"/>
        <v>100</v>
      </c>
    </row>
    <row r="137" spans="1:9" ht="11.25" customHeight="1">
      <c r="A137" s="67">
        <v>1114</v>
      </c>
      <c r="B137" s="67">
        <v>104</v>
      </c>
      <c r="C137" s="67">
        <v>5222</v>
      </c>
      <c r="D137" s="67">
        <v>3392</v>
      </c>
      <c r="E137" s="68" t="s">
        <v>629</v>
      </c>
      <c r="F137" s="90">
        <v>25</v>
      </c>
      <c r="G137" s="104">
        <v>25</v>
      </c>
      <c r="H137" s="104">
        <v>25</v>
      </c>
      <c r="I137" s="110">
        <f t="shared" si="1"/>
        <v>100</v>
      </c>
    </row>
    <row r="138" spans="1:9" ht="11.25" customHeight="1">
      <c r="A138" s="67">
        <v>1115</v>
      </c>
      <c r="B138" s="67">
        <v>104</v>
      </c>
      <c r="C138" s="67">
        <v>5222</v>
      </c>
      <c r="D138" s="67">
        <v>3392</v>
      </c>
      <c r="E138" s="68" t="s">
        <v>195</v>
      </c>
      <c r="F138" s="90">
        <v>20</v>
      </c>
      <c r="G138" s="104">
        <v>20</v>
      </c>
      <c r="H138" s="104">
        <v>20</v>
      </c>
      <c r="I138" s="110">
        <f t="shared" si="1"/>
        <v>100</v>
      </c>
    </row>
    <row r="139" spans="1:9" ht="11.25" customHeight="1">
      <c r="A139" s="67">
        <v>1116</v>
      </c>
      <c r="B139" s="67">
        <v>104</v>
      </c>
      <c r="C139" s="67">
        <v>5222</v>
      </c>
      <c r="D139" s="67">
        <v>3392</v>
      </c>
      <c r="E139" s="68" t="s">
        <v>196</v>
      </c>
      <c r="F139" s="90">
        <v>100</v>
      </c>
      <c r="G139" s="104">
        <v>100</v>
      </c>
      <c r="H139" s="104">
        <v>100</v>
      </c>
      <c r="I139" s="110">
        <f t="shared" si="1"/>
        <v>100</v>
      </c>
    </row>
    <row r="140" spans="1:9" ht="11.25" customHeight="1">
      <c r="A140" s="67">
        <v>1117</v>
      </c>
      <c r="B140" s="67" t="s">
        <v>1951</v>
      </c>
      <c r="C140" s="67">
        <v>5213</v>
      </c>
      <c r="D140" s="67">
        <v>3349</v>
      </c>
      <c r="E140" s="68" t="s">
        <v>179</v>
      </c>
      <c r="F140" s="90">
        <v>240</v>
      </c>
      <c r="G140" s="104">
        <v>240</v>
      </c>
      <c r="H140" s="104">
        <v>240</v>
      </c>
      <c r="I140" s="110">
        <f t="shared" si="1"/>
        <v>100</v>
      </c>
    </row>
    <row r="141" spans="1:9" ht="11.25" customHeight="1">
      <c r="A141" s="67">
        <v>1118</v>
      </c>
      <c r="B141" s="67">
        <v>104</v>
      </c>
      <c r="C141" s="67" t="s">
        <v>1946</v>
      </c>
      <c r="D141" s="67" t="s">
        <v>47</v>
      </c>
      <c r="E141" s="28" t="s">
        <v>144</v>
      </c>
      <c r="F141" s="90">
        <v>200</v>
      </c>
      <c r="G141" s="104">
        <v>160</v>
      </c>
      <c r="H141" s="104">
        <v>160</v>
      </c>
      <c r="I141" s="110">
        <f t="shared" si="1"/>
        <v>100</v>
      </c>
    </row>
    <row r="142" spans="1:9" ht="11.25" customHeight="1">
      <c r="A142" s="67">
        <v>1119</v>
      </c>
      <c r="B142" s="67">
        <v>104</v>
      </c>
      <c r="C142" s="67" t="s">
        <v>1946</v>
      </c>
      <c r="D142" s="67" t="s">
        <v>47</v>
      </c>
      <c r="E142" s="68" t="s">
        <v>630</v>
      </c>
      <c r="F142" s="90">
        <v>30</v>
      </c>
      <c r="G142" s="104">
        <v>30</v>
      </c>
      <c r="H142" s="104">
        <v>30</v>
      </c>
      <c r="I142" s="110">
        <f t="shared" si="1"/>
        <v>100</v>
      </c>
    </row>
    <row r="143" spans="1:9" ht="11.25" customHeight="1">
      <c r="A143" s="67">
        <v>1120</v>
      </c>
      <c r="B143" s="67">
        <v>104</v>
      </c>
      <c r="C143" s="67" t="s">
        <v>1946</v>
      </c>
      <c r="D143" s="67" t="s">
        <v>47</v>
      </c>
      <c r="E143" s="68" t="s">
        <v>159</v>
      </c>
      <c r="F143" s="90">
        <v>10</v>
      </c>
      <c r="G143" s="104">
        <v>10</v>
      </c>
      <c r="H143" s="104">
        <v>10</v>
      </c>
      <c r="I143" s="110">
        <f t="shared" si="1"/>
        <v>100</v>
      </c>
    </row>
    <row r="144" spans="1:9" ht="11.25" customHeight="1">
      <c r="A144" s="67">
        <v>1121</v>
      </c>
      <c r="B144" s="67">
        <v>104</v>
      </c>
      <c r="C144" s="67">
        <v>5494</v>
      </c>
      <c r="D144" s="67">
        <v>3392</v>
      </c>
      <c r="E144" s="68" t="s">
        <v>1960</v>
      </c>
      <c r="F144" s="90">
        <v>100</v>
      </c>
      <c r="G144" s="104">
        <v>100</v>
      </c>
      <c r="H144" s="104">
        <v>100</v>
      </c>
      <c r="I144" s="110">
        <f aca="true" t="shared" si="2" ref="I144:I240">(H144/G144)*100</f>
        <v>100</v>
      </c>
    </row>
    <row r="145" spans="1:9" ht="11.25" customHeight="1">
      <c r="A145" s="67">
        <v>1122</v>
      </c>
      <c r="B145" s="67">
        <v>104</v>
      </c>
      <c r="C145" s="67">
        <v>5492</v>
      </c>
      <c r="D145" s="67">
        <v>3392</v>
      </c>
      <c r="E145" s="68" t="s">
        <v>838</v>
      </c>
      <c r="F145" s="90">
        <v>50</v>
      </c>
      <c r="G145" s="104">
        <v>50</v>
      </c>
      <c r="H145" s="104">
        <v>50</v>
      </c>
      <c r="I145" s="110">
        <f t="shared" si="2"/>
        <v>100</v>
      </c>
    </row>
    <row r="146" spans="1:71" s="9" customFormat="1" ht="11.25" customHeight="1">
      <c r="A146" s="67">
        <v>1123</v>
      </c>
      <c r="B146" s="67">
        <v>104</v>
      </c>
      <c r="C146" s="26">
        <v>5493</v>
      </c>
      <c r="D146" s="67">
        <v>3392</v>
      </c>
      <c r="E146" s="91" t="s">
        <v>1738</v>
      </c>
      <c r="F146" s="90">
        <v>10</v>
      </c>
      <c r="G146" s="104">
        <v>10</v>
      </c>
      <c r="H146" s="104">
        <v>10</v>
      </c>
      <c r="I146" s="110">
        <f t="shared" si="2"/>
        <v>100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1:71" s="9" customFormat="1" ht="11.25" customHeight="1">
      <c r="A147" s="67">
        <v>1532</v>
      </c>
      <c r="B147" s="67">
        <v>104</v>
      </c>
      <c r="C147" s="67">
        <v>5169</v>
      </c>
      <c r="D147" s="67">
        <v>3319</v>
      </c>
      <c r="E147" s="68" t="s">
        <v>831</v>
      </c>
      <c r="F147" s="88">
        <v>60</v>
      </c>
      <c r="G147" s="103">
        <v>60</v>
      </c>
      <c r="H147" s="103">
        <v>60</v>
      </c>
      <c r="I147" s="110">
        <f t="shared" si="2"/>
        <v>100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1:71" s="9" customFormat="1" ht="11.25" customHeight="1">
      <c r="A148" s="67">
        <v>1578</v>
      </c>
      <c r="B148" s="67">
        <v>104</v>
      </c>
      <c r="C148" s="67">
        <v>5223</v>
      </c>
      <c r="D148" s="67">
        <v>3392</v>
      </c>
      <c r="E148" s="68" t="s">
        <v>210</v>
      </c>
      <c r="F148" s="88">
        <v>0</v>
      </c>
      <c r="G148" s="103">
        <v>60</v>
      </c>
      <c r="H148" s="103">
        <v>59</v>
      </c>
      <c r="I148" s="110">
        <f t="shared" si="2"/>
        <v>98.33333333333333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1:71" s="9" customFormat="1" ht="11.25" customHeight="1">
      <c r="A149" s="67">
        <v>1579</v>
      </c>
      <c r="B149" s="67">
        <v>104</v>
      </c>
      <c r="C149" s="67">
        <v>5221</v>
      </c>
      <c r="D149" s="67">
        <v>3392</v>
      </c>
      <c r="E149" s="46" t="s">
        <v>858</v>
      </c>
      <c r="F149" s="88">
        <v>0</v>
      </c>
      <c r="G149" s="103">
        <v>18</v>
      </c>
      <c r="H149" s="103">
        <v>18</v>
      </c>
      <c r="I149" s="110">
        <f t="shared" si="2"/>
        <v>100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1:71" s="9" customFormat="1" ht="11.25" customHeight="1">
      <c r="A150" s="67">
        <v>1580</v>
      </c>
      <c r="B150" s="67">
        <v>104</v>
      </c>
      <c r="C150" s="67">
        <v>5332</v>
      </c>
      <c r="D150" s="67">
        <v>3392</v>
      </c>
      <c r="E150" s="68" t="s">
        <v>859</v>
      </c>
      <c r="F150" s="88">
        <v>0</v>
      </c>
      <c r="G150" s="103">
        <v>40</v>
      </c>
      <c r="H150" s="103">
        <v>40</v>
      </c>
      <c r="I150" s="110">
        <f t="shared" si="2"/>
        <v>100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1:71" s="9" customFormat="1" ht="11.25" customHeight="1">
      <c r="A151" s="67">
        <v>1581</v>
      </c>
      <c r="B151" s="67">
        <v>104</v>
      </c>
      <c r="C151" s="67">
        <v>5493</v>
      </c>
      <c r="D151" s="67">
        <v>3392</v>
      </c>
      <c r="E151" s="68" t="s">
        <v>211</v>
      </c>
      <c r="F151" s="88">
        <v>0</v>
      </c>
      <c r="G151" s="103">
        <v>147</v>
      </c>
      <c r="H151" s="103">
        <v>147</v>
      </c>
      <c r="I151" s="110">
        <f t="shared" si="2"/>
        <v>100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1:71" s="9" customFormat="1" ht="11.25" customHeight="1">
      <c r="A152" s="67">
        <v>1586</v>
      </c>
      <c r="B152" s="67">
        <v>104</v>
      </c>
      <c r="C152" s="67">
        <v>5331</v>
      </c>
      <c r="D152" s="67">
        <v>3392</v>
      </c>
      <c r="E152" s="68" t="s">
        <v>771</v>
      </c>
      <c r="F152" s="88">
        <v>0</v>
      </c>
      <c r="G152" s="103">
        <v>55</v>
      </c>
      <c r="H152" s="103">
        <v>55</v>
      </c>
      <c r="I152" s="110">
        <f t="shared" si="2"/>
        <v>100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1:9" ht="11.25" customHeight="1">
      <c r="A153" s="27"/>
      <c r="B153" s="21" t="s">
        <v>50</v>
      </c>
      <c r="C153" s="22"/>
      <c r="D153" s="45"/>
      <c r="E153" s="29" t="s">
        <v>961</v>
      </c>
      <c r="F153" s="23">
        <f>SUBTOTAL(9,F102:F147)</f>
        <v>5893</v>
      </c>
      <c r="G153" s="7">
        <f>SUBTOTAL(9,G102:G152)</f>
        <v>5993</v>
      </c>
      <c r="H153" s="7">
        <f>SUBTOTAL(9,H102:H152)</f>
        <v>5931.1</v>
      </c>
      <c r="I153" s="113">
        <f t="shared" si="2"/>
        <v>98.9671283163691</v>
      </c>
    </row>
    <row r="154" spans="1:9" ht="12" customHeight="1">
      <c r="A154" s="26">
        <v>1124</v>
      </c>
      <c r="B154" s="26">
        <v>105</v>
      </c>
      <c r="C154" s="26">
        <v>5166</v>
      </c>
      <c r="D154" s="26">
        <v>3639</v>
      </c>
      <c r="E154" s="28" t="s">
        <v>1924</v>
      </c>
      <c r="F154" s="19">
        <v>20</v>
      </c>
      <c r="G154" s="6">
        <v>20</v>
      </c>
      <c r="H154" s="6">
        <v>3.2</v>
      </c>
      <c r="I154" s="110">
        <f t="shared" si="2"/>
        <v>16</v>
      </c>
    </row>
    <row r="155" spans="1:9" ht="12" customHeight="1">
      <c r="A155" s="26">
        <v>1125</v>
      </c>
      <c r="B155" s="26">
        <v>105</v>
      </c>
      <c r="C155" s="26">
        <v>5167</v>
      </c>
      <c r="D155" s="26">
        <v>3639</v>
      </c>
      <c r="E155" s="28" t="s">
        <v>53</v>
      </c>
      <c r="F155" s="19">
        <v>20</v>
      </c>
      <c r="G155" s="6">
        <v>20</v>
      </c>
      <c r="H155" s="6">
        <v>0.9</v>
      </c>
      <c r="I155" s="110">
        <f t="shared" si="2"/>
        <v>4.5</v>
      </c>
    </row>
    <row r="156" spans="1:9" ht="12" customHeight="1">
      <c r="A156" s="26">
        <v>1126</v>
      </c>
      <c r="B156" s="26">
        <v>105</v>
      </c>
      <c r="C156" s="26">
        <v>5169</v>
      </c>
      <c r="D156" s="26">
        <v>3639</v>
      </c>
      <c r="E156" s="28" t="s">
        <v>54</v>
      </c>
      <c r="F156" s="19">
        <v>20</v>
      </c>
      <c r="G156" s="6">
        <v>20</v>
      </c>
      <c r="H156" s="6">
        <v>10</v>
      </c>
      <c r="I156" s="110">
        <f t="shared" si="2"/>
        <v>50</v>
      </c>
    </row>
    <row r="157" spans="1:9" ht="12.75" customHeight="1">
      <c r="A157" s="26">
        <v>1127</v>
      </c>
      <c r="B157" s="26">
        <v>105</v>
      </c>
      <c r="C157" s="26">
        <v>5169</v>
      </c>
      <c r="D157" s="26">
        <v>3599</v>
      </c>
      <c r="E157" s="28" t="s">
        <v>744</v>
      </c>
      <c r="F157" s="19">
        <v>150</v>
      </c>
      <c r="G157" s="6">
        <v>124</v>
      </c>
      <c r="H157" s="6">
        <v>40.3</v>
      </c>
      <c r="I157" s="110">
        <f t="shared" si="2"/>
        <v>32.49999999999999</v>
      </c>
    </row>
    <row r="158" spans="1:9" ht="12" customHeight="1">
      <c r="A158" s="26">
        <v>1128</v>
      </c>
      <c r="B158" s="26">
        <v>105</v>
      </c>
      <c r="C158" s="26">
        <v>5171</v>
      </c>
      <c r="D158" s="26">
        <v>3421</v>
      </c>
      <c r="E158" s="28" t="s">
        <v>1756</v>
      </c>
      <c r="F158" s="19">
        <v>400</v>
      </c>
      <c r="G158" s="6">
        <v>120</v>
      </c>
      <c r="H158" s="6">
        <v>93.7</v>
      </c>
      <c r="I158" s="110">
        <f t="shared" si="2"/>
        <v>78.08333333333334</v>
      </c>
    </row>
    <row r="159" spans="1:9" ht="12.75">
      <c r="A159" s="26">
        <v>1129</v>
      </c>
      <c r="B159" s="26" t="s">
        <v>1822</v>
      </c>
      <c r="C159" s="26">
        <v>5222</v>
      </c>
      <c r="D159" s="26" t="s">
        <v>55</v>
      </c>
      <c r="E159" s="28" t="s">
        <v>1468</v>
      </c>
      <c r="F159" s="19">
        <v>12300</v>
      </c>
      <c r="G159" s="6">
        <v>13485</v>
      </c>
      <c r="H159" s="6">
        <v>13157.2</v>
      </c>
      <c r="I159" s="110">
        <f t="shared" si="2"/>
        <v>97.56915090841677</v>
      </c>
    </row>
    <row r="160" spans="1:9" ht="12" customHeight="1">
      <c r="A160" s="26">
        <v>1130</v>
      </c>
      <c r="B160" s="26" t="s">
        <v>1822</v>
      </c>
      <c r="C160" s="26" t="s">
        <v>1946</v>
      </c>
      <c r="D160" s="26" t="s">
        <v>55</v>
      </c>
      <c r="E160" s="28" t="s">
        <v>56</v>
      </c>
      <c r="F160" s="19">
        <v>300</v>
      </c>
      <c r="G160" s="6">
        <v>188</v>
      </c>
      <c r="H160" s="6">
        <v>66</v>
      </c>
      <c r="I160" s="110">
        <f t="shared" si="2"/>
        <v>35.1063829787234</v>
      </c>
    </row>
    <row r="161" spans="1:9" ht="12" customHeight="1">
      <c r="A161" s="26">
        <v>1131</v>
      </c>
      <c r="B161" s="26">
        <v>105</v>
      </c>
      <c r="C161" s="26">
        <v>5229</v>
      </c>
      <c r="D161" s="26">
        <v>3421</v>
      </c>
      <c r="E161" s="28" t="s">
        <v>142</v>
      </c>
      <c r="F161" s="19">
        <v>400</v>
      </c>
      <c r="G161" s="6">
        <v>276</v>
      </c>
      <c r="H161" s="6">
        <v>276</v>
      </c>
      <c r="I161" s="110">
        <f t="shared" si="2"/>
        <v>100</v>
      </c>
    </row>
    <row r="162" spans="1:9" ht="12" customHeight="1">
      <c r="A162" s="26">
        <v>1132</v>
      </c>
      <c r="B162" s="26">
        <v>105</v>
      </c>
      <c r="C162" s="26">
        <v>5213</v>
      </c>
      <c r="D162" s="26">
        <v>3419</v>
      </c>
      <c r="E162" s="49" t="s">
        <v>156</v>
      </c>
      <c r="F162" s="19">
        <v>400</v>
      </c>
      <c r="G162" s="6">
        <v>400</v>
      </c>
      <c r="H162" s="6">
        <v>400</v>
      </c>
      <c r="I162" s="110">
        <f t="shared" si="2"/>
        <v>100</v>
      </c>
    </row>
    <row r="163" spans="1:9" ht="12" customHeight="1">
      <c r="A163" s="26">
        <v>1133</v>
      </c>
      <c r="B163" s="26">
        <v>105</v>
      </c>
      <c r="C163" s="26">
        <v>5229</v>
      </c>
      <c r="D163" s="26">
        <v>3421</v>
      </c>
      <c r="E163" s="28" t="s">
        <v>731</v>
      </c>
      <c r="F163" s="19">
        <v>500</v>
      </c>
      <c r="G163" s="6">
        <v>0</v>
      </c>
      <c r="H163" s="6">
        <v>0</v>
      </c>
      <c r="I163" s="110">
        <v>0</v>
      </c>
    </row>
    <row r="164" spans="1:9" ht="12.75">
      <c r="A164" s="26">
        <v>1134</v>
      </c>
      <c r="B164" s="26">
        <v>105</v>
      </c>
      <c r="C164" s="26">
        <v>5321</v>
      </c>
      <c r="D164" s="26">
        <v>3111</v>
      </c>
      <c r="E164" s="28" t="s">
        <v>57</v>
      </c>
      <c r="F164" s="19">
        <v>15</v>
      </c>
      <c r="G164" s="6">
        <v>11</v>
      </c>
      <c r="H164" s="6">
        <v>8.5</v>
      </c>
      <c r="I164" s="110">
        <f t="shared" si="2"/>
        <v>77.27272727272727</v>
      </c>
    </row>
    <row r="165" spans="1:9" ht="12.75">
      <c r="A165" s="26">
        <v>1135</v>
      </c>
      <c r="B165" s="26">
        <v>105</v>
      </c>
      <c r="C165" s="26">
        <v>5321</v>
      </c>
      <c r="D165" s="26">
        <v>3113</v>
      </c>
      <c r="E165" s="28" t="s">
        <v>57</v>
      </c>
      <c r="F165" s="19">
        <v>500</v>
      </c>
      <c r="G165" s="6">
        <v>500</v>
      </c>
      <c r="H165" s="6">
        <v>497.5</v>
      </c>
      <c r="I165" s="110">
        <f t="shared" si="2"/>
        <v>99.5</v>
      </c>
    </row>
    <row r="166" spans="1:9" ht="12" customHeight="1">
      <c r="A166" s="26">
        <v>1136</v>
      </c>
      <c r="B166" s="26">
        <v>105</v>
      </c>
      <c r="C166" s="31">
        <v>5901</v>
      </c>
      <c r="D166" s="31">
        <v>3639</v>
      </c>
      <c r="E166" s="46" t="s">
        <v>143</v>
      </c>
      <c r="F166" s="19">
        <v>500</v>
      </c>
      <c r="G166" s="6">
        <v>0</v>
      </c>
      <c r="H166" s="6">
        <v>0</v>
      </c>
      <c r="I166" s="465" t="s">
        <v>1801</v>
      </c>
    </row>
    <row r="167" spans="1:9" ht="12.75">
      <c r="A167" s="26">
        <v>1137</v>
      </c>
      <c r="B167" s="26" t="s">
        <v>1822</v>
      </c>
      <c r="C167" s="26" t="s">
        <v>1902</v>
      </c>
      <c r="D167" s="26" t="s">
        <v>1825</v>
      </c>
      <c r="E167" s="28" t="s">
        <v>1903</v>
      </c>
      <c r="F167" s="19">
        <v>1000</v>
      </c>
      <c r="G167" s="6">
        <v>1000</v>
      </c>
      <c r="H167" s="6">
        <v>975.4</v>
      </c>
      <c r="I167" s="110">
        <f t="shared" si="2"/>
        <v>97.53999999999999</v>
      </c>
    </row>
    <row r="168" spans="1:9" ht="12.75">
      <c r="A168" s="26">
        <v>1559</v>
      </c>
      <c r="B168" s="26">
        <v>105</v>
      </c>
      <c r="C168" s="26">
        <v>5119</v>
      </c>
      <c r="D168" s="26">
        <v>3111</v>
      </c>
      <c r="E168" s="28" t="s">
        <v>862</v>
      </c>
      <c r="F168" s="19">
        <v>0</v>
      </c>
      <c r="G168" s="6">
        <v>1330.1</v>
      </c>
      <c r="H168" s="6">
        <v>1249.8</v>
      </c>
      <c r="I168" s="110">
        <f t="shared" si="2"/>
        <v>93.96285993534322</v>
      </c>
    </row>
    <row r="169" spans="1:9" ht="12.75">
      <c r="A169" s="26">
        <v>1560</v>
      </c>
      <c r="B169" s="26">
        <v>105</v>
      </c>
      <c r="C169" s="26">
        <v>5129</v>
      </c>
      <c r="D169" s="26">
        <v>3111</v>
      </c>
      <c r="E169" s="28" t="s">
        <v>1772</v>
      </c>
      <c r="F169" s="19">
        <v>0</v>
      </c>
      <c r="G169" s="6">
        <v>413.9</v>
      </c>
      <c r="H169" s="6">
        <v>348.7</v>
      </c>
      <c r="I169" s="110">
        <f t="shared" si="2"/>
        <v>84.24740275428849</v>
      </c>
    </row>
    <row r="170" spans="1:9" ht="12.75">
      <c r="A170" s="26">
        <v>1561</v>
      </c>
      <c r="B170" s="26">
        <v>105</v>
      </c>
      <c r="C170" s="26">
        <v>5119</v>
      </c>
      <c r="D170" s="26">
        <v>3113</v>
      </c>
      <c r="E170" s="28" t="s">
        <v>863</v>
      </c>
      <c r="F170" s="19">
        <v>0</v>
      </c>
      <c r="G170" s="6">
        <v>975</v>
      </c>
      <c r="H170" s="6">
        <v>870.7</v>
      </c>
      <c r="I170" s="110">
        <f t="shared" si="2"/>
        <v>89.3025641025641</v>
      </c>
    </row>
    <row r="171" spans="1:9" ht="12.75">
      <c r="A171" s="26">
        <v>1562</v>
      </c>
      <c r="B171" s="26">
        <v>105</v>
      </c>
      <c r="C171" s="26">
        <v>5129</v>
      </c>
      <c r="D171" s="26">
        <v>3113</v>
      </c>
      <c r="E171" s="28" t="s">
        <v>1772</v>
      </c>
      <c r="F171" s="19">
        <v>0</v>
      </c>
      <c r="G171" s="6">
        <v>292</v>
      </c>
      <c r="H171" s="6">
        <v>240.5</v>
      </c>
      <c r="I171" s="110">
        <f t="shared" si="2"/>
        <v>82.36301369863014</v>
      </c>
    </row>
    <row r="172" spans="1:9" ht="12.75">
      <c r="A172" s="26">
        <v>1564</v>
      </c>
      <c r="B172" s="26">
        <v>105</v>
      </c>
      <c r="C172" s="26">
        <v>5164</v>
      </c>
      <c r="D172" s="26">
        <v>3599</v>
      </c>
      <c r="E172" s="28" t="s">
        <v>864</v>
      </c>
      <c r="F172" s="19">
        <v>0</v>
      </c>
      <c r="G172" s="6">
        <v>25</v>
      </c>
      <c r="H172" s="6">
        <v>18.1</v>
      </c>
      <c r="I172" s="110">
        <f t="shared" si="2"/>
        <v>72.4</v>
      </c>
    </row>
    <row r="173" spans="1:9" ht="11.25" customHeight="1">
      <c r="A173" s="26">
        <v>1565</v>
      </c>
      <c r="B173" s="26">
        <v>105</v>
      </c>
      <c r="C173" s="26">
        <v>5175</v>
      </c>
      <c r="D173" s="26">
        <v>3599</v>
      </c>
      <c r="E173" s="28" t="s">
        <v>865</v>
      </c>
      <c r="F173" s="19">
        <v>0</v>
      </c>
      <c r="G173" s="6">
        <v>76</v>
      </c>
      <c r="H173" s="6">
        <v>75.1</v>
      </c>
      <c r="I173" s="110">
        <f t="shared" si="2"/>
        <v>98.8157894736842</v>
      </c>
    </row>
    <row r="174" spans="1:49" s="1" customFormat="1" ht="12.75">
      <c r="A174" s="26">
        <v>1585</v>
      </c>
      <c r="B174" s="26">
        <v>105</v>
      </c>
      <c r="C174" s="26">
        <v>5222</v>
      </c>
      <c r="D174" s="26">
        <v>3419</v>
      </c>
      <c r="E174" s="68" t="s">
        <v>1641</v>
      </c>
      <c r="F174" s="1">
        <v>0</v>
      </c>
      <c r="G174" s="6">
        <v>900</v>
      </c>
      <c r="H174" s="6">
        <v>900</v>
      </c>
      <c r="I174" s="110">
        <f t="shared" si="2"/>
        <v>100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1:9" ht="12.75">
      <c r="A175" s="26">
        <v>1594</v>
      </c>
      <c r="B175" s="26">
        <v>105</v>
      </c>
      <c r="C175" s="26">
        <v>5222</v>
      </c>
      <c r="D175" s="26">
        <v>3421</v>
      </c>
      <c r="E175" s="28" t="s">
        <v>182</v>
      </c>
      <c r="F175" s="19">
        <v>0</v>
      </c>
      <c r="G175" s="6">
        <v>226</v>
      </c>
      <c r="H175" s="6">
        <v>226</v>
      </c>
      <c r="I175" s="110">
        <f t="shared" si="2"/>
        <v>100</v>
      </c>
    </row>
    <row r="176" spans="1:9" ht="12.75">
      <c r="A176" s="26">
        <v>1595</v>
      </c>
      <c r="B176" s="26">
        <v>105</v>
      </c>
      <c r="C176" s="26">
        <v>5909</v>
      </c>
      <c r="D176" s="26">
        <v>3111</v>
      </c>
      <c r="E176" s="28" t="s">
        <v>1339</v>
      </c>
      <c r="F176" s="19">
        <v>0</v>
      </c>
      <c r="G176" s="6">
        <v>4</v>
      </c>
      <c r="H176" s="6">
        <v>3.5</v>
      </c>
      <c r="I176" s="110">
        <f t="shared" si="2"/>
        <v>87.5</v>
      </c>
    </row>
    <row r="177" spans="1:10" ht="12.75">
      <c r="A177" s="26">
        <v>1647</v>
      </c>
      <c r="B177" s="26">
        <v>105</v>
      </c>
      <c r="C177" s="26">
        <v>5171</v>
      </c>
      <c r="D177" s="26">
        <v>3111</v>
      </c>
      <c r="E177" s="28" t="s">
        <v>1329</v>
      </c>
      <c r="F177" s="19">
        <v>0</v>
      </c>
      <c r="G177" s="6">
        <v>24145</v>
      </c>
      <c r="H177" s="6">
        <v>26898.4</v>
      </c>
      <c r="I177" s="110">
        <f t="shared" si="2"/>
        <v>111.4036032304825</v>
      </c>
      <c r="J177" s="5"/>
    </row>
    <row r="178" spans="1:10" ht="12.75">
      <c r="A178" s="26">
        <v>1650</v>
      </c>
      <c r="B178" s="26">
        <v>105</v>
      </c>
      <c r="C178" s="26">
        <v>5171</v>
      </c>
      <c r="D178" s="26">
        <v>3113</v>
      </c>
      <c r="E178" s="28" t="s">
        <v>1329</v>
      </c>
      <c r="F178" s="19">
        <v>0</v>
      </c>
      <c r="G178" s="6">
        <v>14774</v>
      </c>
      <c r="H178" s="6">
        <v>38100.5</v>
      </c>
      <c r="I178" s="110">
        <f t="shared" si="2"/>
        <v>257.88885880601055</v>
      </c>
      <c r="J178" s="5"/>
    </row>
    <row r="179" spans="1:10" ht="12.75">
      <c r="A179" s="26">
        <v>1645</v>
      </c>
      <c r="B179" s="26">
        <v>105</v>
      </c>
      <c r="C179" s="26">
        <v>5166</v>
      </c>
      <c r="D179" s="26">
        <v>3111</v>
      </c>
      <c r="E179" s="28" t="s">
        <v>1747</v>
      </c>
      <c r="F179" s="19">
        <v>0</v>
      </c>
      <c r="G179" s="6">
        <v>0</v>
      </c>
      <c r="H179" s="6">
        <v>41.9</v>
      </c>
      <c r="I179" s="465" t="s">
        <v>1801</v>
      </c>
      <c r="J179" s="5"/>
    </row>
    <row r="180" spans="1:10" ht="12.75">
      <c r="A180" s="26">
        <v>1646</v>
      </c>
      <c r="B180" s="26">
        <v>105</v>
      </c>
      <c r="C180" s="26">
        <v>5169</v>
      </c>
      <c r="D180" s="26">
        <v>3111</v>
      </c>
      <c r="E180" s="28" t="s">
        <v>1328</v>
      </c>
      <c r="F180" s="19">
        <v>0</v>
      </c>
      <c r="G180" s="6">
        <v>0</v>
      </c>
      <c r="H180" s="6">
        <v>231.5</v>
      </c>
      <c r="I180" s="465" t="s">
        <v>1801</v>
      </c>
      <c r="J180" s="5"/>
    </row>
    <row r="181" spans="1:10" ht="12.75">
      <c r="A181" s="26">
        <v>1648</v>
      </c>
      <c r="B181" s="26">
        <v>105</v>
      </c>
      <c r="C181" s="26">
        <v>5166</v>
      </c>
      <c r="D181" s="26">
        <v>3113</v>
      </c>
      <c r="E181" s="28" t="s">
        <v>1747</v>
      </c>
      <c r="F181" s="19">
        <v>0</v>
      </c>
      <c r="G181" s="6">
        <v>0</v>
      </c>
      <c r="H181" s="6">
        <v>17.2</v>
      </c>
      <c r="I181" s="465" t="s">
        <v>1801</v>
      </c>
      <c r="J181" s="5"/>
    </row>
    <row r="182" spans="1:10" ht="12.75">
      <c r="A182" s="26">
        <v>1649</v>
      </c>
      <c r="B182" s="26">
        <v>105</v>
      </c>
      <c r="C182" s="26">
        <v>5169</v>
      </c>
      <c r="D182" s="26">
        <v>3113</v>
      </c>
      <c r="E182" s="28" t="s">
        <v>1328</v>
      </c>
      <c r="F182" s="19">
        <v>0</v>
      </c>
      <c r="G182" s="6">
        <v>0</v>
      </c>
      <c r="H182" s="6">
        <v>519.7</v>
      </c>
      <c r="I182" s="465" t="s">
        <v>1801</v>
      </c>
      <c r="J182" s="5"/>
    </row>
    <row r="183" spans="1:10" ht="12.75">
      <c r="A183" s="26">
        <v>1651</v>
      </c>
      <c r="B183" s="26">
        <v>105</v>
      </c>
      <c r="C183" s="26">
        <v>5166</v>
      </c>
      <c r="D183" s="26">
        <v>3141</v>
      </c>
      <c r="E183" s="28" t="s">
        <v>1747</v>
      </c>
      <c r="F183" s="19">
        <v>0</v>
      </c>
      <c r="G183" s="6">
        <v>0</v>
      </c>
      <c r="H183" s="6">
        <v>15</v>
      </c>
      <c r="I183" s="465" t="s">
        <v>1801</v>
      </c>
      <c r="J183" s="5"/>
    </row>
    <row r="184" spans="1:10" ht="12.75">
      <c r="A184" s="26">
        <v>1652</v>
      </c>
      <c r="B184" s="26">
        <v>105</v>
      </c>
      <c r="C184" s="26">
        <v>5169</v>
      </c>
      <c r="D184" s="26">
        <v>3141</v>
      </c>
      <c r="E184" s="28" t="s">
        <v>1328</v>
      </c>
      <c r="F184" s="19">
        <v>0</v>
      </c>
      <c r="G184" s="6">
        <v>0</v>
      </c>
      <c r="H184" s="6">
        <v>19.5</v>
      </c>
      <c r="I184" s="465" t="s">
        <v>1801</v>
      </c>
      <c r="J184" s="5"/>
    </row>
    <row r="185" spans="1:10" ht="12.75">
      <c r="A185" s="26">
        <v>1653</v>
      </c>
      <c r="B185" s="26">
        <v>105</v>
      </c>
      <c r="C185" s="26">
        <v>5171</v>
      </c>
      <c r="D185" s="26">
        <v>3141</v>
      </c>
      <c r="E185" s="28" t="s">
        <v>1329</v>
      </c>
      <c r="F185" s="19">
        <v>0</v>
      </c>
      <c r="G185" s="6">
        <v>0</v>
      </c>
      <c r="H185" s="6">
        <v>1220.5</v>
      </c>
      <c r="I185" s="465" t="s">
        <v>1801</v>
      </c>
      <c r="J185" s="5"/>
    </row>
    <row r="186" spans="1:10" ht="12.75">
      <c r="A186" s="26">
        <v>1674</v>
      </c>
      <c r="B186" s="26">
        <v>105</v>
      </c>
      <c r="C186" s="26">
        <v>5139</v>
      </c>
      <c r="D186" s="26">
        <v>3421</v>
      </c>
      <c r="E186" s="28" t="s">
        <v>632</v>
      </c>
      <c r="F186" s="19">
        <v>0</v>
      </c>
      <c r="G186" s="6">
        <v>40</v>
      </c>
      <c r="H186" s="6">
        <v>39.9</v>
      </c>
      <c r="I186" s="465">
        <f t="shared" si="2"/>
        <v>99.75</v>
      </c>
      <c r="J186" s="5"/>
    </row>
    <row r="187" spans="1:10" ht="12.75">
      <c r="A187" s="26">
        <v>1681</v>
      </c>
      <c r="B187" s="26">
        <v>105</v>
      </c>
      <c r="C187" s="26">
        <v>5212</v>
      </c>
      <c r="D187" s="26">
        <v>3421</v>
      </c>
      <c r="E187" s="28" t="s">
        <v>1318</v>
      </c>
      <c r="F187" s="19">
        <v>0</v>
      </c>
      <c r="G187" s="6">
        <v>8</v>
      </c>
      <c r="H187" s="6">
        <v>8</v>
      </c>
      <c r="I187" s="465">
        <f t="shared" si="2"/>
        <v>100</v>
      </c>
      <c r="J187" s="5"/>
    </row>
    <row r="188" spans="1:9" ht="12" customHeight="1">
      <c r="A188" s="27"/>
      <c r="B188" s="21" t="s">
        <v>1608</v>
      </c>
      <c r="C188" s="22"/>
      <c r="D188" s="45"/>
      <c r="E188" s="29" t="s">
        <v>1564</v>
      </c>
      <c r="F188" s="23">
        <f>SUBTOTAL(9,F154:F176)</f>
        <v>16525</v>
      </c>
      <c r="G188" s="7">
        <f>SUBTOTAL(9,G154:G187)</f>
        <v>59373</v>
      </c>
      <c r="H188" s="7">
        <f>SUBTOTAL(9,H154:H187)</f>
        <v>86573.19999999998</v>
      </c>
      <c r="I188" s="113">
        <f t="shared" si="2"/>
        <v>145.81240631263367</v>
      </c>
    </row>
    <row r="189" spans="1:9" ht="12" customHeight="1">
      <c r="A189" s="26">
        <v>1138</v>
      </c>
      <c r="B189" s="26" t="s">
        <v>1829</v>
      </c>
      <c r="C189" s="26" t="s">
        <v>51</v>
      </c>
      <c r="D189" s="26" t="s">
        <v>58</v>
      </c>
      <c r="E189" s="28" t="s">
        <v>59</v>
      </c>
      <c r="F189" s="19">
        <v>105</v>
      </c>
      <c r="G189" s="6">
        <v>105</v>
      </c>
      <c r="H189" s="6">
        <v>104.8</v>
      </c>
      <c r="I189" s="465">
        <f t="shared" si="2"/>
        <v>99.80952380952381</v>
      </c>
    </row>
    <row r="190" spans="1:9" ht="12" customHeight="1">
      <c r="A190" s="26">
        <v>1596</v>
      </c>
      <c r="B190" s="26">
        <v>106</v>
      </c>
      <c r="C190" s="26">
        <v>5112</v>
      </c>
      <c r="D190" s="26">
        <v>4342</v>
      </c>
      <c r="E190" s="28" t="s">
        <v>1340</v>
      </c>
      <c r="F190" s="19">
        <v>0</v>
      </c>
      <c r="G190" s="6">
        <v>64.8</v>
      </c>
      <c r="H190" s="6">
        <v>64.6</v>
      </c>
      <c r="I190" s="110">
        <f t="shared" si="2"/>
        <v>99.69135802469135</v>
      </c>
    </row>
    <row r="191" spans="1:9" ht="12" customHeight="1">
      <c r="A191" s="26">
        <v>1139</v>
      </c>
      <c r="B191" s="26" t="s">
        <v>1829</v>
      </c>
      <c r="C191" s="26" t="s">
        <v>1881</v>
      </c>
      <c r="D191" s="26" t="s">
        <v>58</v>
      </c>
      <c r="E191" s="28" t="s">
        <v>1731</v>
      </c>
      <c r="F191" s="19">
        <v>20</v>
      </c>
      <c r="G191" s="6">
        <v>20</v>
      </c>
      <c r="H191" s="6">
        <v>16.8</v>
      </c>
      <c r="I191" s="110">
        <f t="shared" si="2"/>
        <v>84.00000000000001</v>
      </c>
    </row>
    <row r="192" spans="1:9" ht="12" customHeight="1">
      <c r="A192" s="26">
        <v>1140</v>
      </c>
      <c r="B192" s="26" t="s">
        <v>1829</v>
      </c>
      <c r="C192" s="26" t="s">
        <v>1882</v>
      </c>
      <c r="D192" s="26" t="s">
        <v>58</v>
      </c>
      <c r="E192" s="28" t="s">
        <v>115</v>
      </c>
      <c r="F192" s="19">
        <v>10</v>
      </c>
      <c r="G192" s="6">
        <v>10</v>
      </c>
      <c r="H192" s="6">
        <v>0.5</v>
      </c>
      <c r="I192" s="110">
        <f t="shared" si="2"/>
        <v>5</v>
      </c>
    </row>
    <row r="193" spans="1:9" ht="12" customHeight="1">
      <c r="A193" s="26">
        <v>1141</v>
      </c>
      <c r="B193" s="26" t="s">
        <v>1829</v>
      </c>
      <c r="C193" s="26" t="s">
        <v>1883</v>
      </c>
      <c r="D193" s="26" t="s">
        <v>58</v>
      </c>
      <c r="E193" s="28" t="s">
        <v>60</v>
      </c>
      <c r="F193" s="19">
        <v>5</v>
      </c>
      <c r="G193" s="6">
        <v>0</v>
      </c>
      <c r="H193" s="6">
        <v>0</v>
      </c>
      <c r="I193" s="465" t="s">
        <v>1801</v>
      </c>
    </row>
    <row r="194" spans="1:9" ht="12" customHeight="1">
      <c r="A194" s="26">
        <v>1142</v>
      </c>
      <c r="B194" s="26" t="s">
        <v>1829</v>
      </c>
      <c r="C194" s="26" t="s">
        <v>1884</v>
      </c>
      <c r="D194" s="26" t="s">
        <v>58</v>
      </c>
      <c r="E194" s="28" t="s">
        <v>624</v>
      </c>
      <c r="F194" s="19">
        <v>20</v>
      </c>
      <c r="G194" s="6">
        <v>22.5</v>
      </c>
      <c r="H194" s="6">
        <v>22.4</v>
      </c>
      <c r="I194" s="110">
        <f t="shared" si="2"/>
        <v>99.55555555555556</v>
      </c>
    </row>
    <row r="195" spans="1:9" ht="12" customHeight="1">
      <c r="A195" s="26">
        <v>1143</v>
      </c>
      <c r="B195" s="26">
        <v>106</v>
      </c>
      <c r="C195" s="26">
        <v>5136</v>
      </c>
      <c r="D195" s="26">
        <v>4341</v>
      </c>
      <c r="E195" s="46" t="s">
        <v>61</v>
      </c>
      <c r="F195" s="19">
        <v>5</v>
      </c>
      <c r="G195" s="6">
        <v>2</v>
      </c>
      <c r="H195" s="6">
        <v>1.8</v>
      </c>
      <c r="I195" s="110">
        <f t="shared" si="2"/>
        <v>90</v>
      </c>
    </row>
    <row r="196" spans="1:9" ht="12" customHeight="1">
      <c r="A196" s="26">
        <v>1144</v>
      </c>
      <c r="B196" s="26" t="s">
        <v>1829</v>
      </c>
      <c r="C196" s="26" t="s">
        <v>1885</v>
      </c>
      <c r="D196" s="26" t="s">
        <v>58</v>
      </c>
      <c r="E196" s="28" t="s">
        <v>1693</v>
      </c>
      <c r="F196" s="19">
        <v>15</v>
      </c>
      <c r="G196" s="6">
        <v>145</v>
      </c>
      <c r="H196" s="6">
        <v>142.7</v>
      </c>
      <c r="I196" s="110">
        <f t="shared" si="2"/>
        <v>98.41379310344827</v>
      </c>
    </row>
    <row r="197" spans="1:9" ht="12" customHeight="1">
      <c r="A197" s="26">
        <v>1145</v>
      </c>
      <c r="B197" s="26">
        <v>106</v>
      </c>
      <c r="C197" s="26">
        <v>5137</v>
      </c>
      <c r="D197" s="26">
        <v>4341</v>
      </c>
      <c r="E197" s="28" t="s">
        <v>1694</v>
      </c>
      <c r="F197" s="19">
        <v>15</v>
      </c>
      <c r="G197" s="6">
        <v>23</v>
      </c>
      <c r="H197" s="6">
        <v>23.1</v>
      </c>
      <c r="I197" s="110">
        <f t="shared" si="2"/>
        <v>100.43478260869566</v>
      </c>
    </row>
    <row r="198" spans="1:9" ht="12" customHeight="1">
      <c r="A198" s="26">
        <v>1597</v>
      </c>
      <c r="B198" s="26">
        <v>106</v>
      </c>
      <c r="C198" s="26">
        <v>5137</v>
      </c>
      <c r="D198" s="26">
        <v>4342</v>
      </c>
      <c r="E198" s="28" t="s">
        <v>1341</v>
      </c>
      <c r="F198" s="19">
        <v>0</v>
      </c>
      <c r="G198" s="6">
        <v>22</v>
      </c>
      <c r="H198" s="6">
        <v>22</v>
      </c>
      <c r="I198" s="110">
        <f t="shared" si="2"/>
        <v>100</v>
      </c>
    </row>
    <row r="199" spans="1:9" ht="12" customHeight="1">
      <c r="A199" s="26">
        <v>1146</v>
      </c>
      <c r="B199" s="26" t="s">
        <v>1829</v>
      </c>
      <c r="C199" s="26" t="s">
        <v>1886</v>
      </c>
      <c r="D199" s="26" t="s">
        <v>58</v>
      </c>
      <c r="E199" s="28" t="s">
        <v>1936</v>
      </c>
      <c r="F199" s="19">
        <v>15</v>
      </c>
      <c r="G199" s="6">
        <v>25</v>
      </c>
      <c r="H199" s="6">
        <v>18.8</v>
      </c>
      <c r="I199" s="110">
        <f t="shared" si="2"/>
        <v>75.2</v>
      </c>
    </row>
    <row r="200" spans="1:10" ht="12" customHeight="1">
      <c r="A200" s="26">
        <v>1672</v>
      </c>
      <c r="B200" s="26">
        <v>106</v>
      </c>
      <c r="C200" s="26">
        <v>5139</v>
      </c>
      <c r="D200" s="26">
        <v>4342</v>
      </c>
      <c r="E200" s="28" t="s">
        <v>1319</v>
      </c>
      <c r="F200" s="19">
        <v>0</v>
      </c>
      <c r="G200" s="6">
        <v>6</v>
      </c>
      <c r="H200" s="6">
        <v>5.8</v>
      </c>
      <c r="I200" s="110">
        <f t="shared" si="2"/>
        <v>96.66666666666667</v>
      </c>
      <c r="J200" s="5"/>
    </row>
    <row r="201" spans="1:9" ht="12" customHeight="1">
      <c r="A201" s="26">
        <v>1147</v>
      </c>
      <c r="B201" s="26">
        <v>106</v>
      </c>
      <c r="C201" s="26">
        <v>5139</v>
      </c>
      <c r="D201" s="26">
        <v>4341</v>
      </c>
      <c r="E201" s="28" t="s">
        <v>839</v>
      </c>
      <c r="F201" s="19">
        <v>15</v>
      </c>
      <c r="G201" s="6">
        <v>1</v>
      </c>
      <c r="H201" s="6">
        <v>0.7</v>
      </c>
      <c r="I201" s="110">
        <f t="shared" si="2"/>
        <v>70</v>
      </c>
    </row>
    <row r="202" spans="1:9" ht="12" customHeight="1">
      <c r="A202" s="26">
        <v>1148</v>
      </c>
      <c r="B202" s="26" t="s">
        <v>1829</v>
      </c>
      <c r="C202" s="26" t="s">
        <v>1890</v>
      </c>
      <c r="D202" s="26" t="s">
        <v>58</v>
      </c>
      <c r="E202" s="28" t="s">
        <v>1891</v>
      </c>
      <c r="F202" s="19">
        <v>27</v>
      </c>
      <c r="G202" s="6">
        <v>36.6</v>
      </c>
      <c r="H202" s="6">
        <v>32.7</v>
      </c>
      <c r="I202" s="110">
        <f t="shared" si="2"/>
        <v>89.34426229508196</v>
      </c>
    </row>
    <row r="203" spans="1:10" ht="12" customHeight="1">
      <c r="A203" s="26">
        <v>1624</v>
      </c>
      <c r="B203" s="26">
        <v>106</v>
      </c>
      <c r="C203" s="26">
        <v>5151</v>
      </c>
      <c r="D203" s="26">
        <v>3541</v>
      </c>
      <c r="E203" s="28" t="s">
        <v>1320</v>
      </c>
      <c r="F203" s="19">
        <v>0</v>
      </c>
      <c r="G203" s="6">
        <v>6</v>
      </c>
      <c r="H203" s="6">
        <v>1</v>
      </c>
      <c r="I203" s="110">
        <f t="shared" si="2"/>
        <v>16.666666666666664</v>
      </c>
      <c r="J203" s="5"/>
    </row>
    <row r="204" spans="1:9" ht="12" customHeight="1">
      <c r="A204" s="26">
        <v>1149</v>
      </c>
      <c r="B204" s="26">
        <v>106</v>
      </c>
      <c r="C204" s="26">
        <v>5151</v>
      </c>
      <c r="D204" s="26">
        <v>4341</v>
      </c>
      <c r="E204" s="28" t="s">
        <v>840</v>
      </c>
      <c r="F204" s="19">
        <v>95</v>
      </c>
      <c r="G204" s="6">
        <v>68</v>
      </c>
      <c r="H204" s="6">
        <v>68</v>
      </c>
      <c r="I204" s="110">
        <f t="shared" si="2"/>
        <v>100</v>
      </c>
    </row>
    <row r="205" spans="1:9" ht="12" customHeight="1">
      <c r="A205" s="26">
        <v>1150</v>
      </c>
      <c r="B205" s="26" t="s">
        <v>1829</v>
      </c>
      <c r="C205" s="26" t="s">
        <v>1892</v>
      </c>
      <c r="D205" s="26" t="s">
        <v>58</v>
      </c>
      <c r="E205" s="28" t="s">
        <v>760</v>
      </c>
      <c r="F205" s="19">
        <v>255</v>
      </c>
      <c r="G205" s="6">
        <v>275</v>
      </c>
      <c r="H205" s="6">
        <v>273</v>
      </c>
      <c r="I205" s="110">
        <f t="shared" si="2"/>
        <v>99.27272727272727</v>
      </c>
    </row>
    <row r="206" spans="1:9" ht="12" customHeight="1">
      <c r="A206" s="26">
        <v>1151</v>
      </c>
      <c r="B206" s="26" t="s">
        <v>1829</v>
      </c>
      <c r="C206" s="26" t="s">
        <v>62</v>
      </c>
      <c r="D206" s="26" t="s">
        <v>58</v>
      </c>
      <c r="E206" s="28" t="s">
        <v>52</v>
      </c>
      <c r="F206" s="19">
        <v>50</v>
      </c>
      <c r="G206" s="6">
        <v>44</v>
      </c>
      <c r="H206" s="6">
        <v>42.5</v>
      </c>
      <c r="I206" s="110">
        <f t="shared" si="2"/>
        <v>96.5909090909091</v>
      </c>
    </row>
    <row r="207" spans="1:10" ht="12" customHeight="1">
      <c r="A207" s="26">
        <v>1625</v>
      </c>
      <c r="B207" s="26">
        <v>106</v>
      </c>
      <c r="C207" s="26">
        <v>5153</v>
      </c>
      <c r="D207" s="26">
        <v>3541</v>
      </c>
      <c r="E207" s="28" t="s">
        <v>1321</v>
      </c>
      <c r="F207" s="19">
        <v>0</v>
      </c>
      <c r="G207" s="6">
        <v>11.5</v>
      </c>
      <c r="H207" s="6">
        <v>10</v>
      </c>
      <c r="I207" s="110">
        <f t="shared" si="2"/>
        <v>86.95652173913044</v>
      </c>
      <c r="J207" s="5"/>
    </row>
    <row r="208" spans="1:9" ht="12" customHeight="1">
      <c r="A208" s="26">
        <v>1152</v>
      </c>
      <c r="B208" s="26">
        <v>106</v>
      </c>
      <c r="C208" s="26">
        <v>5153</v>
      </c>
      <c r="D208" s="26">
        <v>4341</v>
      </c>
      <c r="E208" s="28" t="s">
        <v>841</v>
      </c>
      <c r="F208" s="19">
        <v>160</v>
      </c>
      <c r="G208" s="6">
        <v>150.5</v>
      </c>
      <c r="H208" s="6">
        <v>150.5</v>
      </c>
      <c r="I208" s="110">
        <f t="shared" si="2"/>
        <v>100</v>
      </c>
    </row>
    <row r="209" spans="1:9" ht="12" customHeight="1">
      <c r="A209" s="26">
        <v>1153</v>
      </c>
      <c r="B209" s="26" t="s">
        <v>1829</v>
      </c>
      <c r="C209" s="26" t="s">
        <v>1893</v>
      </c>
      <c r="D209" s="26" t="s">
        <v>58</v>
      </c>
      <c r="E209" s="28" t="s">
        <v>1894</v>
      </c>
      <c r="F209" s="19">
        <v>55</v>
      </c>
      <c r="G209" s="6">
        <v>32.5</v>
      </c>
      <c r="H209" s="6">
        <v>30.3</v>
      </c>
      <c r="I209" s="110">
        <f t="shared" si="2"/>
        <v>93.23076923076923</v>
      </c>
    </row>
    <row r="210" spans="1:10" ht="12" customHeight="1">
      <c r="A210" s="26">
        <v>1626</v>
      </c>
      <c r="B210" s="26">
        <v>106</v>
      </c>
      <c r="C210" s="26">
        <v>5154</v>
      </c>
      <c r="D210" s="26">
        <v>3541</v>
      </c>
      <c r="E210" s="28" t="s">
        <v>1322</v>
      </c>
      <c r="F210" s="19">
        <v>0</v>
      </c>
      <c r="G210" s="6">
        <v>4.4</v>
      </c>
      <c r="H210" s="6">
        <v>0</v>
      </c>
      <c r="I210" s="110">
        <v>0</v>
      </c>
      <c r="J210" s="5"/>
    </row>
    <row r="211" spans="1:9" ht="12" customHeight="1">
      <c r="A211" s="26">
        <v>1154</v>
      </c>
      <c r="B211" s="26">
        <v>106</v>
      </c>
      <c r="C211" s="26">
        <v>5154</v>
      </c>
      <c r="D211" s="26">
        <v>4341</v>
      </c>
      <c r="E211" s="28" t="s">
        <v>842</v>
      </c>
      <c r="F211" s="19">
        <v>70</v>
      </c>
      <c r="G211" s="6">
        <v>54.5</v>
      </c>
      <c r="H211" s="6">
        <v>54.1</v>
      </c>
      <c r="I211" s="110">
        <f t="shared" si="2"/>
        <v>99.26605504587155</v>
      </c>
    </row>
    <row r="212" spans="1:9" ht="12" customHeight="1">
      <c r="A212" s="26">
        <v>1155</v>
      </c>
      <c r="B212" s="26" t="s">
        <v>1829</v>
      </c>
      <c r="C212" s="26" t="s">
        <v>1899</v>
      </c>
      <c r="D212" s="26" t="s">
        <v>58</v>
      </c>
      <c r="E212" s="28" t="s">
        <v>1900</v>
      </c>
      <c r="F212" s="19">
        <v>15</v>
      </c>
      <c r="G212" s="6">
        <v>10</v>
      </c>
      <c r="H212" s="6">
        <v>7.9</v>
      </c>
      <c r="I212" s="110">
        <f t="shared" si="2"/>
        <v>79</v>
      </c>
    </row>
    <row r="213" spans="1:9" ht="12" customHeight="1">
      <c r="A213" s="26">
        <v>1156</v>
      </c>
      <c r="B213" s="26">
        <v>106</v>
      </c>
      <c r="C213" s="26">
        <v>5162</v>
      </c>
      <c r="D213" s="26">
        <v>4341</v>
      </c>
      <c r="E213" s="28" t="s">
        <v>843</v>
      </c>
      <c r="F213" s="19">
        <v>25</v>
      </c>
      <c r="G213" s="6">
        <v>30</v>
      </c>
      <c r="H213" s="6">
        <v>27.9</v>
      </c>
      <c r="I213" s="110">
        <f t="shared" si="2"/>
        <v>93</v>
      </c>
    </row>
    <row r="214" spans="1:10" ht="12" customHeight="1">
      <c r="A214" s="26">
        <v>1627</v>
      </c>
      <c r="B214" s="26">
        <v>106</v>
      </c>
      <c r="C214" s="26">
        <v>5164</v>
      </c>
      <c r="D214" s="26">
        <v>3541</v>
      </c>
      <c r="E214" s="28" t="s">
        <v>1323</v>
      </c>
      <c r="F214" s="19">
        <v>0</v>
      </c>
      <c r="G214" s="6">
        <v>36</v>
      </c>
      <c r="H214" s="6">
        <v>36</v>
      </c>
      <c r="I214" s="110">
        <f t="shared" si="2"/>
        <v>100</v>
      </c>
      <c r="J214" s="5"/>
    </row>
    <row r="215" spans="1:9" ht="12" customHeight="1">
      <c r="A215" s="26">
        <v>1157</v>
      </c>
      <c r="B215" s="26" t="s">
        <v>1829</v>
      </c>
      <c r="C215" s="26" t="s">
        <v>1902</v>
      </c>
      <c r="D215" s="26" t="s">
        <v>58</v>
      </c>
      <c r="E215" s="28" t="s">
        <v>1757</v>
      </c>
      <c r="F215" s="19">
        <v>75</v>
      </c>
      <c r="G215" s="6">
        <v>58</v>
      </c>
      <c r="H215" s="6">
        <v>57.6</v>
      </c>
      <c r="I215" s="110">
        <f t="shared" si="2"/>
        <v>99.3103448275862</v>
      </c>
    </row>
    <row r="216" spans="1:9" ht="12" customHeight="1">
      <c r="A216" s="26">
        <v>1598</v>
      </c>
      <c r="B216" s="26">
        <v>106</v>
      </c>
      <c r="C216" s="26">
        <v>5164</v>
      </c>
      <c r="D216" s="26">
        <v>4342</v>
      </c>
      <c r="E216" s="28" t="s">
        <v>1342</v>
      </c>
      <c r="F216" s="19">
        <v>0</v>
      </c>
      <c r="G216" s="6">
        <v>3</v>
      </c>
      <c r="H216" s="6">
        <v>3.5</v>
      </c>
      <c r="I216" s="110">
        <f>(H216/G216)*100</f>
        <v>116.66666666666667</v>
      </c>
    </row>
    <row r="217" spans="1:9" ht="12" customHeight="1">
      <c r="A217" s="26">
        <v>1158</v>
      </c>
      <c r="B217" s="26" t="s">
        <v>1829</v>
      </c>
      <c r="C217" s="26" t="s">
        <v>1907</v>
      </c>
      <c r="D217" s="26">
        <v>3541</v>
      </c>
      <c r="E217" s="28" t="s">
        <v>844</v>
      </c>
      <c r="F217" s="19">
        <v>10</v>
      </c>
      <c r="G217" s="6">
        <v>10</v>
      </c>
      <c r="H217" s="6">
        <v>10</v>
      </c>
      <c r="I217" s="110">
        <f t="shared" si="2"/>
        <v>100</v>
      </c>
    </row>
    <row r="218" spans="1:9" ht="12" customHeight="1">
      <c r="A218" s="26">
        <v>1628</v>
      </c>
      <c r="B218" s="26" t="s">
        <v>1829</v>
      </c>
      <c r="C218" s="26" t="s">
        <v>1907</v>
      </c>
      <c r="D218" s="26">
        <v>3541</v>
      </c>
      <c r="E218" s="28" t="s">
        <v>1324</v>
      </c>
      <c r="F218" s="19">
        <v>0</v>
      </c>
      <c r="G218" s="6">
        <v>2.1</v>
      </c>
      <c r="H218" s="6">
        <v>1.1</v>
      </c>
      <c r="I218" s="110">
        <f t="shared" si="2"/>
        <v>52.38095238095239</v>
      </c>
    </row>
    <row r="219" spans="1:9" ht="12" customHeight="1">
      <c r="A219" s="26">
        <v>1159</v>
      </c>
      <c r="B219" s="26" t="s">
        <v>1829</v>
      </c>
      <c r="C219" s="26" t="s">
        <v>1907</v>
      </c>
      <c r="D219" s="26" t="s">
        <v>58</v>
      </c>
      <c r="E219" s="28" t="s">
        <v>846</v>
      </c>
      <c r="F219" s="19">
        <v>76</v>
      </c>
      <c r="G219" s="6">
        <v>53</v>
      </c>
      <c r="H219" s="6">
        <v>52.9</v>
      </c>
      <c r="I219" s="110">
        <f t="shared" si="2"/>
        <v>99.81132075471699</v>
      </c>
    </row>
    <row r="220" spans="1:9" ht="12" customHeight="1">
      <c r="A220" s="26">
        <v>1160</v>
      </c>
      <c r="B220" s="26" t="s">
        <v>1829</v>
      </c>
      <c r="C220" s="26" t="s">
        <v>1907</v>
      </c>
      <c r="D220" s="26" t="s">
        <v>58</v>
      </c>
      <c r="E220" s="28" t="s">
        <v>1912</v>
      </c>
      <c r="F220" s="19">
        <v>15</v>
      </c>
      <c r="G220" s="6">
        <v>38.9</v>
      </c>
      <c r="H220" s="6">
        <v>39.7</v>
      </c>
      <c r="I220" s="110">
        <f t="shared" si="2"/>
        <v>102.0565552699229</v>
      </c>
    </row>
    <row r="221" spans="1:9" ht="12" customHeight="1">
      <c r="A221" s="26">
        <v>1161</v>
      </c>
      <c r="B221" s="26">
        <v>106</v>
      </c>
      <c r="C221" s="26">
        <v>5169</v>
      </c>
      <c r="D221" s="26">
        <v>4319</v>
      </c>
      <c r="E221" s="28" t="s">
        <v>77</v>
      </c>
      <c r="F221" s="19">
        <v>50</v>
      </c>
      <c r="G221" s="6">
        <v>41.4</v>
      </c>
      <c r="H221" s="6">
        <v>41.4</v>
      </c>
      <c r="I221" s="110">
        <f t="shared" si="2"/>
        <v>100</v>
      </c>
    </row>
    <row r="222" spans="1:9" ht="12" customHeight="1">
      <c r="A222" s="26">
        <v>1162</v>
      </c>
      <c r="B222" s="26">
        <v>106</v>
      </c>
      <c r="C222" s="26">
        <v>5169</v>
      </c>
      <c r="D222" s="26">
        <v>4341</v>
      </c>
      <c r="E222" s="28" t="s">
        <v>847</v>
      </c>
      <c r="F222" s="19">
        <v>10</v>
      </c>
      <c r="G222" s="6">
        <v>9</v>
      </c>
      <c r="H222" s="6">
        <v>8.4</v>
      </c>
      <c r="I222" s="110">
        <f t="shared" si="2"/>
        <v>93.33333333333333</v>
      </c>
    </row>
    <row r="223" spans="1:9" ht="12" customHeight="1">
      <c r="A223" s="26">
        <v>1163</v>
      </c>
      <c r="B223" s="26" t="s">
        <v>1829</v>
      </c>
      <c r="C223" s="26" t="s">
        <v>1907</v>
      </c>
      <c r="D223" s="26" t="s">
        <v>63</v>
      </c>
      <c r="E223" s="28" t="s">
        <v>64</v>
      </c>
      <c r="F223" s="19">
        <v>10</v>
      </c>
      <c r="G223" s="6">
        <v>10</v>
      </c>
      <c r="H223" s="6">
        <v>6.1</v>
      </c>
      <c r="I223" s="110">
        <f t="shared" si="2"/>
        <v>61</v>
      </c>
    </row>
    <row r="224" spans="1:9" ht="12" customHeight="1">
      <c r="A224" s="26">
        <v>1164</v>
      </c>
      <c r="B224" s="26" t="s">
        <v>1829</v>
      </c>
      <c r="C224" s="26" t="s">
        <v>1913</v>
      </c>
      <c r="D224" s="26" t="s">
        <v>58</v>
      </c>
      <c r="E224" s="28" t="s">
        <v>201</v>
      </c>
      <c r="F224" s="19">
        <v>100</v>
      </c>
      <c r="G224" s="6">
        <v>75</v>
      </c>
      <c r="H224" s="6">
        <v>74.8</v>
      </c>
      <c r="I224" s="110">
        <f t="shared" si="2"/>
        <v>99.73333333333333</v>
      </c>
    </row>
    <row r="225" spans="1:9" ht="12" customHeight="1">
      <c r="A225" s="26">
        <v>1165</v>
      </c>
      <c r="B225" s="26">
        <v>106</v>
      </c>
      <c r="C225" s="26">
        <v>5171</v>
      </c>
      <c r="D225" s="26">
        <v>4341</v>
      </c>
      <c r="E225" s="28" t="s">
        <v>65</v>
      </c>
      <c r="F225" s="19">
        <v>5</v>
      </c>
      <c r="G225" s="6">
        <v>0</v>
      </c>
      <c r="H225" s="6">
        <v>0</v>
      </c>
      <c r="I225" s="465" t="s">
        <v>1801</v>
      </c>
    </row>
    <row r="226" spans="1:9" ht="12" customHeight="1">
      <c r="A226" s="26">
        <v>1166</v>
      </c>
      <c r="B226" s="26" t="s">
        <v>1829</v>
      </c>
      <c r="C226" s="26" t="s">
        <v>1919</v>
      </c>
      <c r="D226" s="26" t="s">
        <v>58</v>
      </c>
      <c r="E226" s="28" t="s">
        <v>66</v>
      </c>
      <c r="F226" s="19">
        <v>25</v>
      </c>
      <c r="G226" s="6">
        <v>13.1</v>
      </c>
      <c r="H226" s="6">
        <v>13</v>
      </c>
      <c r="I226" s="110">
        <f t="shared" si="2"/>
        <v>99.23664122137404</v>
      </c>
    </row>
    <row r="227" spans="1:9" ht="12" customHeight="1">
      <c r="A227" s="26">
        <v>1167</v>
      </c>
      <c r="B227" s="26" t="s">
        <v>1829</v>
      </c>
      <c r="C227" s="26" t="s">
        <v>67</v>
      </c>
      <c r="D227" s="26" t="s">
        <v>58</v>
      </c>
      <c r="E227" s="46" t="s">
        <v>858</v>
      </c>
      <c r="F227" s="19">
        <v>300</v>
      </c>
      <c r="G227" s="6">
        <v>300</v>
      </c>
      <c r="H227" s="6">
        <v>300</v>
      </c>
      <c r="I227" s="110">
        <f t="shared" si="2"/>
        <v>100</v>
      </c>
    </row>
    <row r="228" spans="1:9" ht="12" customHeight="1">
      <c r="A228" s="26">
        <v>1168</v>
      </c>
      <c r="B228" s="26" t="s">
        <v>1829</v>
      </c>
      <c r="C228" s="26" t="s">
        <v>68</v>
      </c>
      <c r="D228" s="26" t="s">
        <v>58</v>
      </c>
      <c r="E228" s="1" t="s">
        <v>117</v>
      </c>
      <c r="F228" s="19">
        <v>300</v>
      </c>
      <c r="G228" s="6">
        <v>300</v>
      </c>
      <c r="H228" s="6">
        <v>300</v>
      </c>
      <c r="I228" s="110">
        <f t="shared" si="2"/>
        <v>100</v>
      </c>
    </row>
    <row r="229" spans="1:10" ht="12" customHeight="1">
      <c r="A229" s="26">
        <v>1622</v>
      </c>
      <c r="B229" s="26">
        <v>106</v>
      </c>
      <c r="C229" s="26">
        <v>5222</v>
      </c>
      <c r="D229" s="26">
        <v>3541</v>
      </c>
      <c r="E229" s="1" t="s">
        <v>1325</v>
      </c>
      <c r="F229" s="19">
        <v>0</v>
      </c>
      <c r="G229" s="6">
        <v>351</v>
      </c>
      <c r="H229" s="6">
        <v>347</v>
      </c>
      <c r="I229" s="110">
        <f t="shared" si="2"/>
        <v>98.86039886039886</v>
      </c>
      <c r="J229" s="5"/>
    </row>
    <row r="230" spans="1:9" ht="12" customHeight="1">
      <c r="A230" s="26">
        <v>1169</v>
      </c>
      <c r="B230" s="26" t="s">
        <v>1829</v>
      </c>
      <c r="C230" s="26" t="s">
        <v>69</v>
      </c>
      <c r="D230" s="26" t="s">
        <v>1831</v>
      </c>
      <c r="E230" s="28" t="s">
        <v>1961</v>
      </c>
      <c r="F230" s="19">
        <v>2080</v>
      </c>
      <c r="G230" s="6">
        <v>2080</v>
      </c>
      <c r="H230" s="6">
        <v>2080</v>
      </c>
      <c r="I230" s="110">
        <f t="shared" si="2"/>
        <v>100</v>
      </c>
    </row>
    <row r="231" spans="1:9" ht="12" customHeight="1">
      <c r="A231" s="26">
        <v>1170</v>
      </c>
      <c r="B231" s="26" t="s">
        <v>1829</v>
      </c>
      <c r="C231" s="26" t="s">
        <v>1946</v>
      </c>
      <c r="D231" s="26" t="s">
        <v>58</v>
      </c>
      <c r="E231" s="28" t="s">
        <v>160</v>
      </c>
      <c r="F231" s="19">
        <v>500</v>
      </c>
      <c r="G231" s="6">
        <v>500</v>
      </c>
      <c r="H231" s="6">
        <v>500</v>
      </c>
      <c r="I231" s="110">
        <f t="shared" si="2"/>
        <v>100</v>
      </c>
    </row>
    <row r="232" spans="1:9" ht="12" customHeight="1">
      <c r="A232" s="26">
        <v>1171</v>
      </c>
      <c r="B232" s="26" t="s">
        <v>1829</v>
      </c>
      <c r="C232" s="26" t="s">
        <v>1946</v>
      </c>
      <c r="D232" s="26" t="s">
        <v>58</v>
      </c>
      <c r="E232" s="28" t="s">
        <v>144</v>
      </c>
      <c r="F232" s="19">
        <v>1100</v>
      </c>
      <c r="G232" s="6">
        <v>1100</v>
      </c>
      <c r="H232" s="6">
        <v>1100</v>
      </c>
      <c r="I232" s="110">
        <f t="shared" si="2"/>
        <v>100</v>
      </c>
    </row>
    <row r="233" spans="1:10" ht="12" customHeight="1">
      <c r="A233" s="26">
        <v>1600</v>
      </c>
      <c r="B233" s="26">
        <v>106</v>
      </c>
      <c r="C233" s="26">
        <v>5229</v>
      </c>
      <c r="D233" s="26">
        <v>4341</v>
      </c>
      <c r="E233" s="28" t="s">
        <v>183</v>
      </c>
      <c r="F233" s="19">
        <v>0</v>
      </c>
      <c r="G233" s="6">
        <v>313</v>
      </c>
      <c r="H233" s="6">
        <v>313</v>
      </c>
      <c r="I233" s="110">
        <f t="shared" si="2"/>
        <v>100</v>
      </c>
      <c r="J233" s="5"/>
    </row>
    <row r="234" spans="1:10" ht="12" customHeight="1">
      <c r="A234" s="26">
        <v>1601</v>
      </c>
      <c r="B234" s="26">
        <v>106</v>
      </c>
      <c r="C234" s="26">
        <v>5229</v>
      </c>
      <c r="D234" s="26">
        <v>4319</v>
      </c>
      <c r="E234" s="28" t="s">
        <v>184</v>
      </c>
      <c r="F234" s="19">
        <v>0</v>
      </c>
      <c r="G234" s="6">
        <v>240</v>
      </c>
      <c r="H234" s="6">
        <v>240</v>
      </c>
      <c r="I234" s="110">
        <f t="shared" si="2"/>
        <v>100</v>
      </c>
      <c r="J234" s="5"/>
    </row>
    <row r="235" spans="1:10" ht="12" customHeight="1">
      <c r="A235" s="26">
        <v>1673</v>
      </c>
      <c r="B235" s="26">
        <v>106</v>
      </c>
      <c r="C235" s="26">
        <v>5229</v>
      </c>
      <c r="D235" s="26">
        <v>4319</v>
      </c>
      <c r="E235" s="28" t="s">
        <v>185</v>
      </c>
      <c r="F235" s="19">
        <v>0</v>
      </c>
      <c r="G235" s="6">
        <v>100</v>
      </c>
      <c r="H235" s="6">
        <v>100</v>
      </c>
      <c r="I235" s="110">
        <f t="shared" si="2"/>
        <v>100</v>
      </c>
      <c r="J235" s="5"/>
    </row>
    <row r="236" spans="1:9" ht="12" customHeight="1">
      <c r="A236" s="26">
        <v>1172</v>
      </c>
      <c r="B236" s="26" t="s">
        <v>1829</v>
      </c>
      <c r="C236" s="26" t="s">
        <v>70</v>
      </c>
      <c r="D236" s="26">
        <v>4179</v>
      </c>
      <c r="E236" s="28" t="s">
        <v>72</v>
      </c>
      <c r="F236" s="19">
        <v>13470</v>
      </c>
      <c r="G236" s="6">
        <v>15285</v>
      </c>
      <c r="H236" s="6">
        <v>15169.5</v>
      </c>
      <c r="I236" s="110">
        <f t="shared" si="2"/>
        <v>99.24435721295387</v>
      </c>
    </row>
    <row r="237" spans="1:9" ht="12" customHeight="1">
      <c r="A237" s="26">
        <v>1173</v>
      </c>
      <c r="B237" s="26" t="s">
        <v>1829</v>
      </c>
      <c r="C237" s="26" t="s">
        <v>70</v>
      </c>
      <c r="D237" s="26">
        <v>4179</v>
      </c>
      <c r="E237" s="28" t="s">
        <v>72</v>
      </c>
      <c r="F237" s="19">
        <v>19409</v>
      </c>
      <c r="G237" s="6">
        <v>21000</v>
      </c>
      <c r="H237" s="6">
        <v>20973</v>
      </c>
      <c r="I237" s="110">
        <f t="shared" si="2"/>
        <v>99.87142857142857</v>
      </c>
    </row>
    <row r="238" spans="1:9" ht="12" customHeight="1">
      <c r="A238" s="26">
        <v>1631</v>
      </c>
      <c r="B238" s="26">
        <v>106</v>
      </c>
      <c r="C238" s="26">
        <v>5410</v>
      </c>
      <c r="D238" s="26">
        <v>4179</v>
      </c>
      <c r="E238" s="28" t="s">
        <v>72</v>
      </c>
      <c r="F238" s="19">
        <v>0</v>
      </c>
      <c r="G238" s="6">
        <v>1600</v>
      </c>
      <c r="H238" s="6">
        <v>1317</v>
      </c>
      <c r="I238" s="110">
        <f t="shared" si="2"/>
        <v>82.3125</v>
      </c>
    </row>
    <row r="239" spans="1:9" ht="12" customHeight="1">
      <c r="A239" s="26">
        <v>1174</v>
      </c>
      <c r="B239" s="26" t="s">
        <v>1829</v>
      </c>
      <c r="C239" s="26" t="s">
        <v>70</v>
      </c>
      <c r="D239" s="26" t="s">
        <v>71</v>
      </c>
      <c r="E239" s="28" t="s">
        <v>72</v>
      </c>
      <c r="F239" s="19">
        <v>17328</v>
      </c>
      <c r="G239" s="6">
        <v>19300</v>
      </c>
      <c r="H239" s="6">
        <v>20045.7</v>
      </c>
      <c r="I239" s="110">
        <f t="shared" si="2"/>
        <v>103.8637305699482</v>
      </c>
    </row>
    <row r="240" spans="1:9" ht="12" customHeight="1">
      <c r="A240" s="26">
        <v>1632</v>
      </c>
      <c r="B240" s="26">
        <v>106</v>
      </c>
      <c r="C240" s="26">
        <v>5410</v>
      </c>
      <c r="D240" s="26">
        <v>4199</v>
      </c>
      <c r="E240" s="28" t="s">
        <v>72</v>
      </c>
      <c r="F240" s="19">
        <v>0</v>
      </c>
      <c r="G240" s="6">
        <v>9000</v>
      </c>
      <c r="H240" s="6">
        <v>8436</v>
      </c>
      <c r="I240" s="110">
        <f t="shared" si="2"/>
        <v>93.73333333333333</v>
      </c>
    </row>
    <row r="241" spans="1:9" ht="12" customHeight="1">
      <c r="A241" s="26">
        <v>1658</v>
      </c>
      <c r="B241" s="26">
        <v>106</v>
      </c>
      <c r="C241" s="26">
        <v>5169</v>
      </c>
      <c r="D241" s="26">
        <v>3539</v>
      </c>
      <c r="E241" s="28" t="s">
        <v>1328</v>
      </c>
      <c r="F241" s="19">
        <v>0</v>
      </c>
      <c r="G241" s="6">
        <v>0</v>
      </c>
      <c r="H241" s="6">
        <v>24.1</v>
      </c>
      <c r="I241" s="465" t="s">
        <v>1801</v>
      </c>
    </row>
    <row r="242" spans="1:9" ht="12" customHeight="1">
      <c r="A242" s="26">
        <v>1656</v>
      </c>
      <c r="B242" s="26">
        <v>106</v>
      </c>
      <c r="C242" s="26">
        <v>5171</v>
      </c>
      <c r="D242" s="26">
        <v>3539</v>
      </c>
      <c r="E242" s="28" t="s">
        <v>1329</v>
      </c>
      <c r="F242" s="19">
        <v>0</v>
      </c>
      <c r="G242" s="6">
        <v>0</v>
      </c>
      <c r="H242" s="6">
        <v>2174.2</v>
      </c>
      <c r="I242" s="465" t="s">
        <v>1801</v>
      </c>
    </row>
    <row r="243" spans="1:9" ht="12" customHeight="1">
      <c r="A243" s="26">
        <v>1659</v>
      </c>
      <c r="B243" s="26">
        <v>106</v>
      </c>
      <c r="C243" s="26">
        <v>5156</v>
      </c>
      <c r="D243" s="26">
        <v>4319</v>
      </c>
      <c r="E243" s="28" t="s">
        <v>1327</v>
      </c>
      <c r="F243" s="19">
        <v>0</v>
      </c>
      <c r="G243" s="6">
        <v>0</v>
      </c>
      <c r="H243" s="6">
        <v>2.9</v>
      </c>
      <c r="I243" s="465" t="s">
        <v>1801</v>
      </c>
    </row>
    <row r="244" spans="1:9" ht="12" customHeight="1">
      <c r="A244" s="26">
        <v>1660</v>
      </c>
      <c r="B244" s="26">
        <v>106</v>
      </c>
      <c r="C244" s="26">
        <v>5169</v>
      </c>
      <c r="D244" s="26">
        <v>4319</v>
      </c>
      <c r="E244" s="28" t="s">
        <v>1328</v>
      </c>
      <c r="F244" s="19">
        <v>0</v>
      </c>
      <c r="G244" s="6">
        <v>0</v>
      </c>
      <c r="H244" s="6">
        <v>2.3</v>
      </c>
      <c r="I244" s="465" t="s">
        <v>1801</v>
      </c>
    </row>
    <row r="245" spans="1:9" ht="12" customHeight="1">
      <c r="A245" s="26">
        <v>1661</v>
      </c>
      <c r="B245" s="26">
        <v>106</v>
      </c>
      <c r="C245" s="26">
        <v>5171</v>
      </c>
      <c r="D245" s="26">
        <v>4319</v>
      </c>
      <c r="E245" s="28" t="s">
        <v>1329</v>
      </c>
      <c r="F245" s="19">
        <v>0</v>
      </c>
      <c r="G245" s="6">
        <v>0</v>
      </c>
      <c r="H245" s="6">
        <v>434.1</v>
      </c>
      <c r="I245" s="465" t="s">
        <v>1801</v>
      </c>
    </row>
    <row r="246" spans="1:9" ht="12" customHeight="1">
      <c r="A246" s="26">
        <v>1662</v>
      </c>
      <c r="B246" s="26">
        <v>106</v>
      </c>
      <c r="C246" s="26">
        <v>5171</v>
      </c>
      <c r="D246" s="26">
        <v>4312</v>
      </c>
      <c r="E246" s="28" t="s">
        <v>1329</v>
      </c>
      <c r="F246" s="19">
        <v>0</v>
      </c>
      <c r="G246" s="6">
        <v>0</v>
      </c>
      <c r="H246" s="6">
        <v>4705.9</v>
      </c>
      <c r="I246" s="465" t="s">
        <v>1801</v>
      </c>
    </row>
    <row r="247" spans="1:9" ht="12" customHeight="1">
      <c r="A247" s="27"/>
      <c r="B247" s="21" t="s">
        <v>73</v>
      </c>
      <c r="C247" s="22"/>
      <c r="D247" s="45"/>
      <c r="E247" s="29" t="s">
        <v>1565</v>
      </c>
      <c r="F247" s="23">
        <f>SUBTOTAL(9,F189:F239)</f>
        <v>55840</v>
      </c>
      <c r="G247" s="7">
        <f>SUBTOTAL(9,G189:G246)</f>
        <v>72987.8</v>
      </c>
      <c r="H247" s="7">
        <f>SUBTOTAL(9,H189:H246)</f>
        <v>80031.1</v>
      </c>
      <c r="I247" s="113">
        <f aca="true" t="shared" si="3" ref="I247:I311">(H247/G247)*100</f>
        <v>109.64996889891188</v>
      </c>
    </row>
    <row r="248" spans="1:9" ht="12" customHeight="1">
      <c r="A248" s="26">
        <v>1175</v>
      </c>
      <c r="B248" s="26" t="s">
        <v>1834</v>
      </c>
      <c r="C248" s="26" t="s">
        <v>74</v>
      </c>
      <c r="D248" s="26">
        <v>5512</v>
      </c>
      <c r="E248" s="28" t="s">
        <v>75</v>
      </c>
      <c r="F248" s="19">
        <v>5</v>
      </c>
      <c r="G248" s="6">
        <v>5</v>
      </c>
      <c r="H248" s="6">
        <v>0</v>
      </c>
      <c r="I248" s="110">
        <f t="shared" si="3"/>
        <v>0</v>
      </c>
    </row>
    <row r="249" spans="1:9" ht="12" customHeight="1">
      <c r="A249" s="26">
        <v>1176</v>
      </c>
      <c r="B249" s="26" t="s">
        <v>1834</v>
      </c>
      <c r="C249" s="26" t="s">
        <v>74</v>
      </c>
      <c r="D249" s="26" t="s">
        <v>76</v>
      </c>
      <c r="E249" s="28" t="s">
        <v>75</v>
      </c>
      <c r="F249" s="19">
        <v>5</v>
      </c>
      <c r="G249" s="6">
        <v>5</v>
      </c>
      <c r="H249" s="6">
        <v>0.1</v>
      </c>
      <c r="I249" s="110">
        <f t="shared" si="3"/>
        <v>2</v>
      </c>
    </row>
    <row r="250" spans="1:9" ht="12" customHeight="1">
      <c r="A250" s="26">
        <v>1177</v>
      </c>
      <c r="B250" s="26" t="s">
        <v>1834</v>
      </c>
      <c r="C250" s="26" t="s">
        <v>1883</v>
      </c>
      <c r="D250" s="26">
        <v>5512</v>
      </c>
      <c r="E250" s="28" t="s">
        <v>60</v>
      </c>
      <c r="F250" s="19">
        <v>37</v>
      </c>
      <c r="G250" s="6">
        <v>37</v>
      </c>
      <c r="H250" s="6">
        <v>37.2</v>
      </c>
      <c r="I250" s="110">
        <f t="shared" si="3"/>
        <v>100.54054054054056</v>
      </c>
    </row>
    <row r="251" spans="1:9" ht="12" customHeight="1">
      <c r="A251" s="26">
        <v>1178</v>
      </c>
      <c r="B251" s="26" t="s">
        <v>1834</v>
      </c>
      <c r="C251" s="26" t="s">
        <v>1883</v>
      </c>
      <c r="D251" s="26" t="s">
        <v>76</v>
      </c>
      <c r="E251" s="28" t="s">
        <v>60</v>
      </c>
      <c r="F251" s="19">
        <v>48</v>
      </c>
      <c r="G251" s="6">
        <v>18</v>
      </c>
      <c r="H251" s="6">
        <v>17.4</v>
      </c>
      <c r="I251" s="110">
        <f t="shared" si="3"/>
        <v>96.66666666666666</v>
      </c>
    </row>
    <row r="252" spans="1:9" ht="12" customHeight="1">
      <c r="A252" s="26">
        <v>1179</v>
      </c>
      <c r="B252" s="26" t="s">
        <v>1834</v>
      </c>
      <c r="C252" s="26" t="s">
        <v>1884</v>
      </c>
      <c r="D252" s="26" t="s">
        <v>76</v>
      </c>
      <c r="E252" s="46" t="s">
        <v>61</v>
      </c>
      <c r="F252" s="19">
        <v>1190</v>
      </c>
      <c r="G252" s="6">
        <v>1762</v>
      </c>
      <c r="H252" s="6">
        <v>1746.7</v>
      </c>
      <c r="I252" s="110">
        <f t="shared" si="3"/>
        <v>99.1316685584563</v>
      </c>
    </row>
    <row r="253" spans="1:9" ht="12" customHeight="1">
      <c r="A253" s="26">
        <v>1180</v>
      </c>
      <c r="B253" s="26" t="s">
        <v>1834</v>
      </c>
      <c r="C253" s="26" t="s">
        <v>1885</v>
      </c>
      <c r="D253" s="26">
        <v>1014</v>
      </c>
      <c r="E253" s="28" t="s">
        <v>1695</v>
      </c>
      <c r="F253" s="19">
        <v>2</v>
      </c>
      <c r="G253" s="6">
        <v>2</v>
      </c>
      <c r="H253" s="6">
        <v>1.8</v>
      </c>
      <c r="I253" s="110">
        <f t="shared" si="3"/>
        <v>90</v>
      </c>
    </row>
    <row r="254" spans="1:9" ht="12" customHeight="1">
      <c r="A254" s="26">
        <v>1181</v>
      </c>
      <c r="B254" s="26" t="s">
        <v>1834</v>
      </c>
      <c r="C254" s="26" t="s">
        <v>1885</v>
      </c>
      <c r="D254" s="26">
        <v>6171</v>
      </c>
      <c r="E254" s="28" t="s">
        <v>82</v>
      </c>
      <c r="F254" s="19">
        <v>50</v>
      </c>
      <c r="G254" s="6">
        <v>131</v>
      </c>
      <c r="H254" s="6">
        <v>125.1</v>
      </c>
      <c r="I254" s="110">
        <f t="shared" si="3"/>
        <v>95.49618320610686</v>
      </c>
    </row>
    <row r="255" spans="1:9" ht="12" customHeight="1">
      <c r="A255" s="26">
        <v>1182</v>
      </c>
      <c r="B255" s="26" t="s">
        <v>1834</v>
      </c>
      <c r="C255" s="26" t="s">
        <v>1885</v>
      </c>
      <c r="D255" s="26">
        <v>6171</v>
      </c>
      <c r="E255" s="28" t="s">
        <v>83</v>
      </c>
      <c r="F255" s="19">
        <v>50</v>
      </c>
      <c r="G255" s="6">
        <v>981</v>
      </c>
      <c r="H255" s="6">
        <v>979.5</v>
      </c>
      <c r="I255" s="110">
        <f t="shared" si="3"/>
        <v>99.84709480122325</v>
      </c>
    </row>
    <row r="256" spans="1:9" ht="12" customHeight="1">
      <c r="A256" s="26">
        <v>1183</v>
      </c>
      <c r="B256" s="26">
        <v>108</v>
      </c>
      <c r="C256" s="26">
        <v>5139</v>
      </c>
      <c r="D256" s="26">
        <v>1014</v>
      </c>
      <c r="E256" s="28" t="s">
        <v>79</v>
      </c>
      <c r="F256" s="19">
        <v>34</v>
      </c>
      <c r="G256" s="6">
        <v>59</v>
      </c>
      <c r="H256" s="6">
        <v>58.6</v>
      </c>
      <c r="I256" s="110">
        <f t="shared" si="3"/>
        <v>99.32203389830508</v>
      </c>
    </row>
    <row r="257" spans="1:9" ht="12" customHeight="1">
      <c r="A257" s="26">
        <v>1184</v>
      </c>
      <c r="B257" s="26" t="s">
        <v>1834</v>
      </c>
      <c r="C257" s="26" t="s">
        <v>1886</v>
      </c>
      <c r="D257" s="26" t="s">
        <v>76</v>
      </c>
      <c r="E257" s="28" t="s">
        <v>848</v>
      </c>
      <c r="F257" s="19">
        <v>600</v>
      </c>
      <c r="G257" s="6">
        <v>821</v>
      </c>
      <c r="H257" s="6">
        <v>819.7</v>
      </c>
      <c r="I257" s="110">
        <f t="shared" si="3"/>
        <v>99.84165651644336</v>
      </c>
    </row>
    <row r="258" spans="1:9" ht="12" customHeight="1">
      <c r="A258" s="26">
        <v>1185</v>
      </c>
      <c r="B258" s="26" t="s">
        <v>1834</v>
      </c>
      <c r="C258" s="26" t="s">
        <v>1886</v>
      </c>
      <c r="D258" s="26" t="s">
        <v>76</v>
      </c>
      <c r="E258" s="28" t="s">
        <v>81</v>
      </c>
      <c r="F258" s="19">
        <v>108</v>
      </c>
      <c r="G258" s="6">
        <v>158</v>
      </c>
      <c r="H258" s="6">
        <v>150.6</v>
      </c>
      <c r="I258" s="110">
        <f t="shared" si="3"/>
        <v>95.31645569620252</v>
      </c>
    </row>
    <row r="259" spans="1:9" ht="12" customHeight="1">
      <c r="A259" s="26">
        <v>1186</v>
      </c>
      <c r="B259" s="26" t="s">
        <v>1834</v>
      </c>
      <c r="C259" s="26" t="s">
        <v>1886</v>
      </c>
      <c r="D259" s="26" t="s">
        <v>76</v>
      </c>
      <c r="E259" s="28" t="s">
        <v>87</v>
      </c>
      <c r="F259" s="19">
        <v>400</v>
      </c>
      <c r="G259" s="6">
        <v>400</v>
      </c>
      <c r="H259" s="6">
        <v>386.9</v>
      </c>
      <c r="I259" s="110">
        <f t="shared" si="3"/>
        <v>96.725</v>
      </c>
    </row>
    <row r="260" spans="1:9" ht="12" customHeight="1">
      <c r="A260" s="26">
        <v>1187</v>
      </c>
      <c r="B260" s="26" t="s">
        <v>1834</v>
      </c>
      <c r="C260" s="26" t="s">
        <v>1886</v>
      </c>
      <c r="D260" s="26" t="s">
        <v>76</v>
      </c>
      <c r="E260" s="28" t="s">
        <v>88</v>
      </c>
      <c r="F260" s="19">
        <v>76</v>
      </c>
      <c r="G260" s="6">
        <v>139</v>
      </c>
      <c r="H260" s="6">
        <v>138.1</v>
      </c>
      <c r="I260" s="110">
        <f t="shared" si="3"/>
        <v>99.35251798561151</v>
      </c>
    </row>
    <row r="261" spans="1:9" ht="12" customHeight="1">
      <c r="A261" s="26">
        <v>1188</v>
      </c>
      <c r="B261" s="26">
        <v>108</v>
      </c>
      <c r="C261" s="26">
        <v>5139</v>
      </c>
      <c r="D261" s="26">
        <v>6171</v>
      </c>
      <c r="E261" s="28" t="s">
        <v>89</v>
      </c>
      <c r="F261" s="19">
        <v>122</v>
      </c>
      <c r="G261" s="6">
        <v>203.5</v>
      </c>
      <c r="H261" s="6">
        <v>201.4</v>
      </c>
      <c r="I261" s="110">
        <f t="shared" si="3"/>
        <v>98.96805896805897</v>
      </c>
    </row>
    <row r="262" spans="1:9" ht="12" customHeight="1">
      <c r="A262" s="26">
        <v>1189</v>
      </c>
      <c r="B262" s="26">
        <v>108</v>
      </c>
      <c r="C262" s="26">
        <v>5139</v>
      </c>
      <c r="D262" s="26">
        <v>6171</v>
      </c>
      <c r="E262" s="28" t="s">
        <v>90</v>
      </c>
      <c r="F262" s="19">
        <v>220</v>
      </c>
      <c r="G262" s="6">
        <v>203</v>
      </c>
      <c r="H262" s="6">
        <v>195.1</v>
      </c>
      <c r="I262" s="110">
        <f t="shared" si="3"/>
        <v>96.10837438423646</v>
      </c>
    </row>
    <row r="263" spans="1:9" ht="12" customHeight="1">
      <c r="A263" s="26">
        <v>1190</v>
      </c>
      <c r="B263" s="26">
        <v>108</v>
      </c>
      <c r="C263" s="26">
        <v>5139</v>
      </c>
      <c r="D263" s="26">
        <v>6171</v>
      </c>
      <c r="E263" s="28" t="s">
        <v>91</v>
      </c>
      <c r="F263" s="19">
        <v>29</v>
      </c>
      <c r="G263" s="6">
        <v>29</v>
      </c>
      <c r="H263" s="6">
        <v>19.5</v>
      </c>
      <c r="I263" s="110">
        <f t="shared" si="3"/>
        <v>67.24137931034483</v>
      </c>
    </row>
    <row r="264" spans="1:9" ht="12" customHeight="1">
      <c r="A264" s="26">
        <v>1191</v>
      </c>
      <c r="B264" s="26">
        <v>108</v>
      </c>
      <c r="C264" s="26">
        <v>5139</v>
      </c>
      <c r="D264" s="26">
        <v>6171</v>
      </c>
      <c r="E264" s="28" t="s">
        <v>745</v>
      </c>
      <c r="F264" s="19">
        <v>104</v>
      </c>
      <c r="G264" s="6">
        <v>29</v>
      </c>
      <c r="H264" s="6">
        <v>26.7</v>
      </c>
      <c r="I264" s="110">
        <f t="shared" si="3"/>
        <v>92.06896551724138</v>
      </c>
    </row>
    <row r="265" spans="1:9" ht="12" customHeight="1">
      <c r="A265" s="26">
        <v>1192</v>
      </c>
      <c r="B265" s="26">
        <v>108</v>
      </c>
      <c r="C265" s="26">
        <v>5139</v>
      </c>
      <c r="D265" s="26">
        <v>6171</v>
      </c>
      <c r="E265" s="47" t="s">
        <v>92</v>
      </c>
      <c r="F265" s="19">
        <v>80</v>
      </c>
      <c r="G265" s="6">
        <v>53.6</v>
      </c>
      <c r="H265" s="6">
        <v>53.6</v>
      </c>
      <c r="I265" s="110">
        <f t="shared" si="3"/>
        <v>100</v>
      </c>
    </row>
    <row r="266" spans="1:9" ht="12" customHeight="1">
      <c r="A266" s="26">
        <v>1193</v>
      </c>
      <c r="B266" s="26" t="s">
        <v>1834</v>
      </c>
      <c r="C266" s="26" t="s">
        <v>1890</v>
      </c>
      <c r="D266" s="26">
        <v>5512</v>
      </c>
      <c r="E266" s="28" t="s">
        <v>1891</v>
      </c>
      <c r="F266" s="19">
        <v>7</v>
      </c>
      <c r="G266" s="6">
        <v>7</v>
      </c>
      <c r="H266" s="6">
        <v>3.5</v>
      </c>
      <c r="I266" s="110">
        <f t="shared" si="3"/>
        <v>50</v>
      </c>
    </row>
    <row r="267" spans="1:9" ht="12" customHeight="1">
      <c r="A267" s="26">
        <v>1194</v>
      </c>
      <c r="B267" s="26" t="s">
        <v>1834</v>
      </c>
      <c r="C267" s="26" t="s">
        <v>1890</v>
      </c>
      <c r="D267" s="26" t="s">
        <v>76</v>
      </c>
      <c r="E267" s="28" t="s">
        <v>1891</v>
      </c>
      <c r="F267" s="19">
        <v>450</v>
      </c>
      <c r="G267" s="6">
        <v>235</v>
      </c>
      <c r="H267" s="6">
        <v>227.6</v>
      </c>
      <c r="I267" s="110">
        <f t="shared" si="3"/>
        <v>96.85106382978724</v>
      </c>
    </row>
    <row r="268" spans="1:9" ht="12" customHeight="1">
      <c r="A268" s="26">
        <v>1195</v>
      </c>
      <c r="B268" s="26" t="s">
        <v>1834</v>
      </c>
      <c r="C268" s="26" t="s">
        <v>1892</v>
      </c>
      <c r="D268" s="26" t="s">
        <v>76</v>
      </c>
      <c r="E268" s="28" t="s">
        <v>760</v>
      </c>
      <c r="F268" s="19">
        <v>2000</v>
      </c>
      <c r="G268" s="6">
        <v>1501</v>
      </c>
      <c r="H268" s="6">
        <v>1493.2</v>
      </c>
      <c r="I268" s="110">
        <f t="shared" si="3"/>
        <v>99.48034643570954</v>
      </c>
    </row>
    <row r="269" spans="1:9" ht="12" customHeight="1">
      <c r="A269" s="26">
        <v>1196</v>
      </c>
      <c r="B269" s="26" t="s">
        <v>1834</v>
      </c>
      <c r="C269" s="26" t="s">
        <v>62</v>
      </c>
      <c r="D269" s="26">
        <v>5512</v>
      </c>
      <c r="E269" s="28" t="s">
        <v>52</v>
      </c>
      <c r="F269" s="19">
        <v>11</v>
      </c>
      <c r="G269" s="6">
        <v>38</v>
      </c>
      <c r="H269" s="6">
        <v>37.8</v>
      </c>
      <c r="I269" s="110">
        <f t="shared" si="3"/>
        <v>99.4736842105263</v>
      </c>
    </row>
    <row r="270" spans="1:9" ht="12" customHeight="1">
      <c r="A270" s="26">
        <v>1197</v>
      </c>
      <c r="B270" s="26" t="s">
        <v>1834</v>
      </c>
      <c r="C270" s="26" t="s">
        <v>1893</v>
      </c>
      <c r="D270" s="26">
        <v>5512</v>
      </c>
      <c r="E270" s="28" t="s">
        <v>1894</v>
      </c>
      <c r="F270" s="19">
        <v>70</v>
      </c>
      <c r="G270" s="6">
        <v>48</v>
      </c>
      <c r="H270" s="6">
        <v>6.7</v>
      </c>
      <c r="I270" s="110">
        <f t="shared" si="3"/>
        <v>13.958333333333334</v>
      </c>
    </row>
    <row r="271" spans="1:9" ht="12" customHeight="1">
      <c r="A271" s="26">
        <v>1198</v>
      </c>
      <c r="B271" s="26" t="s">
        <v>1834</v>
      </c>
      <c r="C271" s="26" t="s">
        <v>1893</v>
      </c>
      <c r="D271" s="26" t="s">
        <v>76</v>
      </c>
      <c r="E271" s="28" t="s">
        <v>1894</v>
      </c>
      <c r="F271" s="19">
        <v>2493</v>
      </c>
      <c r="G271" s="6">
        <v>2050</v>
      </c>
      <c r="H271" s="6">
        <v>2049.2</v>
      </c>
      <c r="I271" s="110">
        <f t="shared" si="3"/>
        <v>99.96097560975609</v>
      </c>
    </row>
    <row r="272" spans="1:9" ht="12" customHeight="1">
      <c r="A272" s="26">
        <v>1199</v>
      </c>
      <c r="B272" s="26" t="s">
        <v>1834</v>
      </c>
      <c r="C272" s="26" t="s">
        <v>1895</v>
      </c>
      <c r="D272" s="26">
        <v>5512</v>
      </c>
      <c r="E272" s="28" t="s">
        <v>1896</v>
      </c>
      <c r="F272" s="19">
        <v>3</v>
      </c>
      <c r="G272" s="6">
        <v>3</v>
      </c>
      <c r="H272" s="6">
        <v>0</v>
      </c>
      <c r="I272" s="110">
        <f t="shared" si="3"/>
        <v>0</v>
      </c>
    </row>
    <row r="273" spans="1:9" ht="12" customHeight="1">
      <c r="A273" s="26">
        <v>1200</v>
      </c>
      <c r="B273" s="26" t="s">
        <v>1834</v>
      </c>
      <c r="C273" s="26" t="s">
        <v>1895</v>
      </c>
      <c r="D273" s="26" t="s">
        <v>76</v>
      </c>
      <c r="E273" s="28" t="s">
        <v>1896</v>
      </c>
      <c r="F273" s="19">
        <v>700</v>
      </c>
      <c r="G273" s="6">
        <v>507</v>
      </c>
      <c r="H273" s="6">
        <v>506.5</v>
      </c>
      <c r="I273" s="110">
        <f t="shared" si="3"/>
        <v>99.90138067061145</v>
      </c>
    </row>
    <row r="274" spans="1:9" ht="12" customHeight="1">
      <c r="A274" s="26">
        <v>1201</v>
      </c>
      <c r="B274" s="26" t="s">
        <v>1834</v>
      </c>
      <c r="C274" s="26" t="s">
        <v>1897</v>
      </c>
      <c r="D274" s="26" t="s">
        <v>76</v>
      </c>
      <c r="E274" s="28" t="s">
        <v>93</v>
      </c>
      <c r="F274" s="19">
        <v>3500</v>
      </c>
      <c r="G274" s="6">
        <v>4425</v>
      </c>
      <c r="H274" s="6">
        <v>4420.9</v>
      </c>
      <c r="I274" s="110">
        <f t="shared" si="3"/>
        <v>99.90734463276836</v>
      </c>
    </row>
    <row r="275" spans="1:9" ht="12" customHeight="1">
      <c r="A275" s="26">
        <v>1202</v>
      </c>
      <c r="B275" s="26" t="s">
        <v>1834</v>
      </c>
      <c r="C275" s="26" t="s">
        <v>1899</v>
      </c>
      <c r="D275" s="26">
        <v>5512</v>
      </c>
      <c r="E275" s="28" t="s">
        <v>1900</v>
      </c>
      <c r="F275" s="19">
        <v>6</v>
      </c>
      <c r="G275" s="6">
        <v>6</v>
      </c>
      <c r="H275" s="6">
        <v>4.7</v>
      </c>
      <c r="I275" s="110">
        <f t="shared" si="3"/>
        <v>78.33333333333333</v>
      </c>
    </row>
    <row r="276" spans="1:9" ht="12" customHeight="1">
      <c r="A276" s="26">
        <v>1203</v>
      </c>
      <c r="B276" s="26" t="s">
        <v>1834</v>
      </c>
      <c r="C276" s="26" t="s">
        <v>1899</v>
      </c>
      <c r="D276" s="26" t="s">
        <v>76</v>
      </c>
      <c r="E276" s="28" t="s">
        <v>1900</v>
      </c>
      <c r="F276" s="19">
        <v>3000</v>
      </c>
      <c r="G276" s="6">
        <v>2732</v>
      </c>
      <c r="H276" s="6">
        <v>2706.2</v>
      </c>
      <c r="I276" s="110">
        <f t="shared" si="3"/>
        <v>99.05563689604685</v>
      </c>
    </row>
    <row r="277" spans="1:9" ht="12" customHeight="1">
      <c r="A277" s="26">
        <v>1204</v>
      </c>
      <c r="B277" s="26" t="s">
        <v>1834</v>
      </c>
      <c r="C277" s="26" t="s">
        <v>1902</v>
      </c>
      <c r="D277" s="26">
        <v>1014</v>
      </c>
      <c r="E277" s="28" t="s">
        <v>849</v>
      </c>
      <c r="F277" s="19">
        <v>29</v>
      </c>
      <c r="G277" s="6">
        <v>30</v>
      </c>
      <c r="H277" s="6">
        <v>29.4</v>
      </c>
      <c r="I277" s="110">
        <f t="shared" si="3"/>
        <v>98</v>
      </c>
    </row>
    <row r="278" spans="1:9" ht="12" customHeight="1">
      <c r="A278" s="26">
        <v>1205</v>
      </c>
      <c r="B278" s="26" t="s">
        <v>1834</v>
      </c>
      <c r="C278" s="26" t="s">
        <v>1902</v>
      </c>
      <c r="D278" s="26" t="s">
        <v>76</v>
      </c>
      <c r="E278" s="28" t="s">
        <v>1903</v>
      </c>
      <c r="F278" s="19">
        <v>156</v>
      </c>
      <c r="G278" s="6">
        <v>165</v>
      </c>
      <c r="H278" s="6">
        <v>164.3</v>
      </c>
      <c r="I278" s="110">
        <f t="shared" si="3"/>
        <v>99.57575757575758</v>
      </c>
    </row>
    <row r="279" spans="1:9" ht="12" customHeight="1">
      <c r="A279" s="26">
        <v>1206</v>
      </c>
      <c r="B279" s="26" t="s">
        <v>1834</v>
      </c>
      <c r="C279" s="26">
        <v>5166</v>
      </c>
      <c r="D279" s="26">
        <v>5512</v>
      </c>
      <c r="E279" s="28" t="s">
        <v>1465</v>
      </c>
      <c r="F279" s="19">
        <v>10</v>
      </c>
      <c r="G279" s="6">
        <v>10</v>
      </c>
      <c r="H279" s="6">
        <v>9.4</v>
      </c>
      <c r="I279" s="110">
        <f t="shared" si="3"/>
        <v>94</v>
      </c>
    </row>
    <row r="280" spans="1:9" ht="12" customHeight="1">
      <c r="A280" s="26">
        <v>1207</v>
      </c>
      <c r="B280" s="26" t="s">
        <v>1834</v>
      </c>
      <c r="C280" s="26" t="s">
        <v>94</v>
      </c>
      <c r="D280" s="26" t="s">
        <v>76</v>
      </c>
      <c r="E280" s="28" t="s">
        <v>1924</v>
      </c>
      <c r="F280" s="19">
        <v>80</v>
      </c>
      <c r="G280" s="6">
        <v>110</v>
      </c>
      <c r="H280" s="6">
        <v>108.7</v>
      </c>
      <c r="I280" s="110">
        <f t="shared" si="3"/>
        <v>98.81818181818181</v>
      </c>
    </row>
    <row r="281" spans="1:9" ht="12" customHeight="1">
      <c r="A281" s="26">
        <v>1208</v>
      </c>
      <c r="B281" s="26">
        <v>108</v>
      </c>
      <c r="C281" s="26">
        <v>5166</v>
      </c>
      <c r="D281" s="26">
        <v>6171</v>
      </c>
      <c r="E281" s="1" t="s">
        <v>146</v>
      </c>
      <c r="F281" s="19">
        <v>10</v>
      </c>
      <c r="G281" s="6">
        <v>7.6</v>
      </c>
      <c r="H281" s="6">
        <v>7.6</v>
      </c>
      <c r="I281" s="110">
        <f t="shared" si="3"/>
        <v>100</v>
      </c>
    </row>
    <row r="282" spans="1:9" ht="12" customHeight="1">
      <c r="A282" s="26">
        <v>1209</v>
      </c>
      <c r="B282" s="26" t="s">
        <v>1834</v>
      </c>
      <c r="C282" s="26">
        <v>5166</v>
      </c>
      <c r="D282" s="26" t="s">
        <v>76</v>
      </c>
      <c r="E282" s="28" t="s">
        <v>1465</v>
      </c>
      <c r="F282" s="19">
        <v>73</v>
      </c>
      <c r="G282" s="6">
        <v>90</v>
      </c>
      <c r="H282" s="6">
        <v>89.2</v>
      </c>
      <c r="I282" s="110">
        <f t="shared" si="3"/>
        <v>99.11111111111111</v>
      </c>
    </row>
    <row r="283" spans="1:9" ht="12" customHeight="1">
      <c r="A283" s="26">
        <v>1210</v>
      </c>
      <c r="B283" s="26" t="s">
        <v>1834</v>
      </c>
      <c r="C283" s="26" t="s">
        <v>1904</v>
      </c>
      <c r="D283" s="26" t="s">
        <v>76</v>
      </c>
      <c r="E283" s="28" t="s">
        <v>53</v>
      </c>
      <c r="F283" s="19">
        <v>48</v>
      </c>
      <c r="G283" s="6">
        <v>48</v>
      </c>
      <c r="H283" s="6">
        <v>15</v>
      </c>
      <c r="I283" s="110">
        <f t="shared" si="3"/>
        <v>31.25</v>
      </c>
    </row>
    <row r="284" spans="1:9" ht="12" customHeight="1">
      <c r="A284" s="26">
        <v>1211</v>
      </c>
      <c r="B284" s="26">
        <v>108</v>
      </c>
      <c r="C284" s="26" t="s">
        <v>1906</v>
      </c>
      <c r="D284" s="26" t="s">
        <v>76</v>
      </c>
      <c r="E284" s="28" t="s">
        <v>95</v>
      </c>
      <c r="F284" s="19">
        <v>96</v>
      </c>
      <c r="G284" s="6">
        <v>76.5</v>
      </c>
      <c r="H284" s="6">
        <v>76.5</v>
      </c>
      <c r="I284" s="110">
        <f t="shared" si="3"/>
        <v>100</v>
      </c>
    </row>
    <row r="285" spans="1:9" ht="12" customHeight="1">
      <c r="A285" s="26">
        <v>1212</v>
      </c>
      <c r="B285" s="26">
        <v>108</v>
      </c>
      <c r="C285" s="26" t="s">
        <v>1906</v>
      </c>
      <c r="D285" s="26" t="s">
        <v>76</v>
      </c>
      <c r="E285" s="28" t="s">
        <v>96</v>
      </c>
      <c r="F285" s="19">
        <v>260</v>
      </c>
      <c r="G285" s="6">
        <v>94</v>
      </c>
      <c r="H285" s="6">
        <v>94</v>
      </c>
      <c r="I285" s="110">
        <f t="shared" si="3"/>
        <v>100</v>
      </c>
    </row>
    <row r="286" spans="1:9" ht="12" customHeight="1">
      <c r="A286" s="26">
        <v>1213</v>
      </c>
      <c r="B286" s="26">
        <v>108</v>
      </c>
      <c r="C286" s="26" t="s">
        <v>1906</v>
      </c>
      <c r="D286" s="26" t="s">
        <v>76</v>
      </c>
      <c r="E286" s="28" t="s">
        <v>97</v>
      </c>
      <c r="F286" s="19">
        <v>1050</v>
      </c>
      <c r="G286" s="6">
        <v>524.2</v>
      </c>
      <c r="H286" s="6">
        <v>524.2</v>
      </c>
      <c r="I286" s="110">
        <f t="shared" si="3"/>
        <v>100</v>
      </c>
    </row>
    <row r="287" spans="1:9" ht="12" customHeight="1">
      <c r="A287" s="26">
        <v>1214</v>
      </c>
      <c r="B287" s="26" t="s">
        <v>1834</v>
      </c>
      <c r="C287" s="26" t="s">
        <v>1907</v>
      </c>
      <c r="D287" s="26">
        <v>1014</v>
      </c>
      <c r="E287" s="28" t="s">
        <v>850</v>
      </c>
      <c r="F287" s="19">
        <v>428</v>
      </c>
      <c r="G287" s="6">
        <v>411</v>
      </c>
      <c r="H287" s="6">
        <v>410.8</v>
      </c>
      <c r="I287" s="110">
        <f t="shared" si="3"/>
        <v>99.95133819951339</v>
      </c>
    </row>
    <row r="288" spans="1:9" ht="12" customHeight="1">
      <c r="A288" s="26">
        <v>1215</v>
      </c>
      <c r="B288" s="26" t="s">
        <v>1834</v>
      </c>
      <c r="C288" s="26" t="s">
        <v>1907</v>
      </c>
      <c r="D288" s="26" t="s">
        <v>76</v>
      </c>
      <c r="E288" s="28" t="s">
        <v>98</v>
      </c>
      <c r="F288" s="19">
        <v>2560</v>
      </c>
      <c r="G288" s="6">
        <v>2369.9</v>
      </c>
      <c r="H288" s="6">
        <v>2364.5</v>
      </c>
      <c r="I288" s="110">
        <f t="shared" si="3"/>
        <v>99.77214228448457</v>
      </c>
    </row>
    <row r="289" spans="1:9" ht="12" customHeight="1">
      <c r="A289" s="26">
        <v>1216</v>
      </c>
      <c r="B289" s="26" t="s">
        <v>1834</v>
      </c>
      <c r="C289" s="26" t="s">
        <v>1907</v>
      </c>
      <c r="D289" s="26" t="s">
        <v>76</v>
      </c>
      <c r="E289" s="28" t="s">
        <v>99</v>
      </c>
      <c r="F289" s="19">
        <v>5</v>
      </c>
      <c r="G289" s="6">
        <v>5</v>
      </c>
      <c r="H289" s="6">
        <v>4.5</v>
      </c>
      <c r="I289" s="110">
        <f t="shared" si="3"/>
        <v>90</v>
      </c>
    </row>
    <row r="290" spans="1:9" ht="12" customHeight="1">
      <c r="A290" s="26">
        <v>1217</v>
      </c>
      <c r="B290" s="26" t="s">
        <v>1834</v>
      </c>
      <c r="C290" s="26" t="s">
        <v>1907</v>
      </c>
      <c r="D290" s="26" t="s">
        <v>76</v>
      </c>
      <c r="E290" s="28" t="s">
        <v>100</v>
      </c>
      <c r="F290" s="19">
        <v>190</v>
      </c>
      <c r="G290" s="6">
        <v>139</v>
      </c>
      <c r="H290" s="6">
        <v>132.9</v>
      </c>
      <c r="I290" s="110">
        <f t="shared" si="3"/>
        <v>95.61151079136691</v>
      </c>
    </row>
    <row r="291" spans="1:9" ht="12" customHeight="1">
      <c r="A291" s="26">
        <v>1218</v>
      </c>
      <c r="B291" s="26" t="s">
        <v>1834</v>
      </c>
      <c r="C291" s="26" t="s">
        <v>1907</v>
      </c>
      <c r="D291" s="26" t="s">
        <v>76</v>
      </c>
      <c r="E291" s="28" t="s">
        <v>101</v>
      </c>
      <c r="F291" s="19">
        <v>50</v>
      </c>
      <c r="G291" s="6">
        <v>42</v>
      </c>
      <c r="H291" s="6">
        <v>19.8</v>
      </c>
      <c r="I291" s="110">
        <f t="shared" si="3"/>
        <v>47.14285714285714</v>
      </c>
    </row>
    <row r="292" spans="1:9" ht="12" customHeight="1">
      <c r="A292" s="26">
        <v>1219</v>
      </c>
      <c r="B292" s="26" t="s">
        <v>1834</v>
      </c>
      <c r="C292" s="26" t="s">
        <v>1907</v>
      </c>
      <c r="D292" s="26" t="s">
        <v>76</v>
      </c>
      <c r="E292" s="28" t="s">
        <v>102</v>
      </c>
      <c r="F292" s="19">
        <v>1045</v>
      </c>
      <c r="G292" s="6">
        <v>1295</v>
      </c>
      <c r="H292" s="6">
        <v>1264.5</v>
      </c>
      <c r="I292" s="110">
        <f t="shared" si="3"/>
        <v>97.64478764478764</v>
      </c>
    </row>
    <row r="293" spans="1:9" ht="12" customHeight="1">
      <c r="A293" s="26">
        <v>1220</v>
      </c>
      <c r="B293" s="26" t="s">
        <v>1834</v>
      </c>
      <c r="C293" s="26" t="s">
        <v>1907</v>
      </c>
      <c r="D293" s="26" t="s">
        <v>76</v>
      </c>
      <c r="E293" s="28" t="s">
        <v>732</v>
      </c>
      <c r="F293" s="19">
        <v>307</v>
      </c>
      <c r="G293" s="6">
        <v>283</v>
      </c>
      <c r="H293" s="6">
        <v>281</v>
      </c>
      <c r="I293" s="110">
        <f t="shared" si="3"/>
        <v>99.29328621908127</v>
      </c>
    </row>
    <row r="294" spans="1:9" ht="12" customHeight="1">
      <c r="A294" s="26">
        <v>1221</v>
      </c>
      <c r="B294" s="26" t="s">
        <v>1834</v>
      </c>
      <c r="C294" s="26" t="s">
        <v>1907</v>
      </c>
      <c r="D294" s="26" t="s">
        <v>76</v>
      </c>
      <c r="E294" s="28" t="s">
        <v>1910</v>
      </c>
      <c r="F294" s="19">
        <v>1150</v>
      </c>
      <c r="G294" s="6">
        <v>1150</v>
      </c>
      <c r="H294" s="6">
        <v>1080.2</v>
      </c>
      <c r="I294" s="110">
        <f t="shared" si="3"/>
        <v>93.9304347826087</v>
      </c>
    </row>
    <row r="295" spans="1:9" ht="12" customHeight="1">
      <c r="A295" s="26">
        <v>1222</v>
      </c>
      <c r="B295" s="26" t="s">
        <v>1834</v>
      </c>
      <c r="C295" s="26" t="s">
        <v>1907</v>
      </c>
      <c r="D295" s="26" t="s">
        <v>76</v>
      </c>
      <c r="E295" s="28" t="s">
        <v>103</v>
      </c>
      <c r="F295" s="19">
        <v>30</v>
      </c>
      <c r="G295" s="6">
        <v>51.5</v>
      </c>
      <c r="H295" s="6">
        <v>44</v>
      </c>
      <c r="I295" s="110">
        <f t="shared" si="3"/>
        <v>85.43689320388349</v>
      </c>
    </row>
    <row r="296" spans="1:9" ht="12" customHeight="1">
      <c r="A296" s="26">
        <v>1223</v>
      </c>
      <c r="B296" s="26">
        <v>108</v>
      </c>
      <c r="C296" s="26">
        <v>5169</v>
      </c>
      <c r="D296" s="26">
        <v>6171</v>
      </c>
      <c r="E296" s="28" t="s">
        <v>54</v>
      </c>
      <c r="F296" s="19">
        <v>450</v>
      </c>
      <c r="G296" s="6">
        <v>1787.9</v>
      </c>
      <c r="H296" s="6">
        <v>1784.8</v>
      </c>
      <c r="I296" s="110">
        <f t="shared" si="3"/>
        <v>99.8266122266346</v>
      </c>
    </row>
    <row r="297" spans="1:9" ht="12" customHeight="1">
      <c r="A297" s="26">
        <v>1224</v>
      </c>
      <c r="B297" s="26">
        <v>108</v>
      </c>
      <c r="C297" s="26" t="s">
        <v>1907</v>
      </c>
      <c r="D297" s="26" t="s">
        <v>76</v>
      </c>
      <c r="E297" s="28" t="s">
        <v>829</v>
      </c>
      <c r="F297" s="19">
        <v>900</v>
      </c>
      <c r="G297" s="6">
        <v>435.2</v>
      </c>
      <c r="H297" s="6">
        <v>435.2</v>
      </c>
      <c r="I297" s="110">
        <f t="shared" si="3"/>
        <v>100</v>
      </c>
    </row>
    <row r="298" spans="1:9" ht="12" customHeight="1">
      <c r="A298" s="26">
        <v>1225</v>
      </c>
      <c r="B298" s="26" t="s">
        <v>1834</v>
      </c>
      <c r="C298" s="26" t="s">
        <v>1913</v>
      </c>
      <c r="D298" s="26" t="s">
        <v>76</v>
      </c>
      <c r="E298" s="28" t="s">
        <v>737</v>
      </c>
      <c r="F298" s="19">
        <v>80</v>
      </c>
      <c r="G298" s="6">
        <v>120</v>
      </c>
      <c r="H298" s="6">
        <v>115.2</v>
      </c>
      <c r="I298" s="110">
        <f t="shared" si="3"/>
        <v>96.00000000000001</v>
      </c>
    </row>
    <row r="299" spans="1:9" ht="12" customHeight="1">
      <c r="A299" s="26">
        <v>1226</v>
      </c>
      <c r="B299" s="26" t="s">
        <v>1834</v>
      </c>
      <c r="C299" s="26" t="s">
        <v>1913</v>
      </c>
      <c r="D299" s="26" t="s">
        <v>76</v>
      </c>
      <c r="E299" s="28" t="s">
        <v>746</v>
      </c>
      <c r="F299" s="19">
        <v>150</v>
      </c>
      <c r="G299" s="6">
        <v>371</v>
      </c>
      <c r="H299" s="6">
        <v>340.1</v>
      </c>
      <c r="I299" s="110">
        <f t="shared" si="3"/>
        <v>91.6711590296496</v>
      </c>
    </row>
    <row r="300" spans="1:9" ht="12" customHeight="1">
      <c r="A300" s="26">
        <v>1227</v>
      </c>
      <c r="B300" s="26" t="s">
        <v>1834</v>
      </c>
      <c r="C300" s="26" t="s">
        <v>1913</v>
      </c>
      <c r="D300" s="26" t="s">
        <v>76</v>
      </c>
      <c r="E300" s="28" t="s">
        <v>107</v>
      </c>
      <c r="F300" s="19">
        <v>50</v>
      </c>
      <c r="G300" s="6">
        <v>1962</v>
      </c>
      <c r="H300" s="6">
        <v>1955.8</v>
      </c>
      <c r="I300" s="110">
        <f t="shared" si="3"/>
        <v>99.68399592252804</v>
      </c>
    </row>
    <row r="301" spans="1:9" ht="12" customHeight="1">
      <c r="A301" s="26">
        <v>1228</v>
      </c>
      <c r="B301" s="26" t="s">
        <v>1834</v>
      </c>
      <c r="C301" s="26" t="s">
        <v>1913</v>
      </c>
      <c r="D301" s="26" t="s">
        <v>76</v>
      </c>
      <c r="E301" s="28" t="s">
        <v>108</v>
      </c>
      <c r="F301" s="19">
        <v>50</v>
      </c>
      <c r="G301" s="6">
        <v>50</v>
      </c>
      <c r="H301" s="6">
        <v>38.5</v>
      </c>
      <c r="I301" s="110">
        <f t="shared" si="3"/>
        <v>77</v>
      </c>
    </row>
    <row r="302" spans="1:9" ht="12" customHeight="1">
      <c r="A302" s="26">
        <v>1229</v>
      </c>
      <c r="B302" s="26" t="s">
        <v>1834</v>
      </c>
      <c r="C302" s="26" t="s">
        <v>1913</v>
      </c>
      <c r="D302" s="26" t="s">
        <v>76</v>
      </c>
      <c r="E302" s="28" t="s">
        <v>109</v>
      </c>
      <c r="F302" s="19">
        <v>95</v>
      </c>
      <c r="G302" s="6">
        <v>142</v>
      </c>
      <c r="H302" s="6">
        <v>129.6</v>
      </c>
      <c r="I302" s="110">
        <f t="shared" si="3"/>
        <v>91.26760563380282</v>
      </c>
    </row>
    <row r="303" spans="1:9" ht="12" customHeight="1">
      <c r="A303" s="26">
        <v>1230</v>
      </c>
      <c r="B303" s="26">
        <v>108</v>
      </c>
      <c r="C303" s="26">
        <v>5171</v>
      </c>
      <c r="D303" s="26">
        <v>6171</v>
      </c>
      <c r="E303" s="28" t="s">
        <v>110</v>
      </c>
      <c r="F303" s="19">
        <v>200</v>
      </c>
      <c r="G303" s="6">
        <v>2541</v>
      </c>
      <c r="H303" s="6">
        <v>2540.1</v>
      </c>
      <c r="I303" s="110">
        <f t="shared" si="3"/>
        <v>99.96458087367178</v>
      </c>
    </row>
    <row r="304" spans="1:9" ht="12" customHeight="1">
      <c r="A304" s="26">
        <v>1231</v>
      </c>
      <c r="B304" s="26">
        <v>108</v>
      </c>
      <c r="C304" s="26">
        <v>5171</v>
      </c>
      <c r="D304" s="26">
        <v>6171</v>
      </c>
      <c r="E304" s="28" t="s">
        <v>111</v>
      </c>
      <c r="F304" s="19">
        <v>150</v>
      </c>
      <c r="G304" s="6">
        <v>184</v>
      </c>
      <c r="H304" s="6">
        <v>183</v>
      </c>
      <c r="I304" s="110">
        <f t="shared" si="3"/>
        <v>99.45652173913044</v>
      </c>
    </row>
    <row r="305" spans="1:9" ht="12" customHeight="1">
      <c r="A305" s="26">
        <v>1232</v>
      </c>
      <c r="B305" s="26">
        <v>108</v>
      </c>
      <c r="C305" s="26">
        <v>5172</v>
      </c>
      <c r="D305" s="26" t="s">
        <v>76</v>
      </c>
      <c r="E305" s="28" t="s">
        <v>1609</v>
      </c>
      <c r="F305" s="19">
        <v>400</v>
      </c>
      <c r="G305" s="6">
        <v>22.1</v>
      </c>
      <c r="H305" s="6">
        <v>22.1</v>
      </c>
      <c r="I305" s="110">
        <f t="shared" si="3"/>
        <v>100</v>
      </c>
    </row>
    <row r="306" spans="1:9" ht="12" customHeight="1">
      <c r="A306" s="26">
        <v>1233</v>
      </c>
      <c r="B306" s="26" t="s">
        <v>1834</v>
      </c>
      <c r="C306" s="26" t="s">
        <v>1916</v>
      </c>
      <c r="D306" s="26" t="s">
        <v>76</v>
      </c>
      <c r="E306" s="28" t="s">
        <v>1918</v>
      </c>
      <c r="F306" s="19">
        <v>520</v>
      </c>
      <c r="G306" s="6">
        <v>780</v>
      </c>
      <c r="H306" s="6">
        <v>677.7</v>
      </c>
      <c r="I306" s="110">
        <f t="shared" si="3"/>
        <v>86.88461538461539</v>
      </c>
    </row>
    <row r="307" spans="1:9" ht="12" customHeight="1">
      <c r="A307" s="26">
        <v>1234</v>
      </c>
      <c r="B307" s="26">
        <v>108</v>
      </c>
      <c r="C307" s="26">
        <v>5174</v>
      </c>
      <c r="D307" s="26">
        <v>6171</v>
      </c>
      <c r="E307" s="28" t="s">
        <v>43</v>
      </c>
      <c r="F307" s="19">
        <v>10</v>
      </c>
      <c r="G307" s="6">
        <v>10</v>
      </c>
      <c r="H307" s="6">
        <v>0</v>
      </c>
      <c r="I307" s="110">
        <f t="shared" si="3"/>
        <v>0</v>
      </c>
    </row>
    <row r="308" spans="1:9" ht="12" customHeight="1">
      <c r="A308" s="26">
        <v>1235</v>
      </c>
      <c r="B308" s="26">
        <v>108</v>
      </c>
      <c r="C308" s="26">
        <v>5178</v>
      </c>
      <c r="D308" s="26">
        <v>6171</v>
      </c>
      <c r="E308" s="48" t="s">
        <v>633</v>
      </c>
      <c r="F308" s="19">
        <v>6300</v>
      </c>
      <c r="G308" s="6">
        <v>5500.6</v>
      </c>
      <c r="H308" s="6">
        <v>5550.6</v>
      </c>
      <c r="I308" s="110">
        <f t="shared" si="3"/>
        <v>100.90899174635494</v>
      </c>
    </row>
    <row r="309" spans="1:9" ht="12" customHeight="1">
      <c r="A309" s="26">
        <v>1236</v>
      </c>
      <c r="B309" s="26">
        <v>108</v>
      </c>
      <c r="C309" s="26">
        <v>5189</v>
      </c>
      <c r="D309" s="26">
        <v>6171</v>
      </c>
      <c r="E309" s="28" t="s">
        <v>112</v>
      </c>
      <c r="F309" s="19">
        <v>5</v>
      </c>
      <c r="G309" s="6">
        <v>5</v>
      </c>
      <c r="H309" s="6">
        <v>1.7</v>
      </c>
      <c r="I309" s="110">
        <f t="shared" si="3"/>
        <v>34</v>
      </c>
    </row>
    <row r="310" spans="2:9" ht="12" customHeight="1">
      <c r="B310" s="26">
        <v>108</v>
      </c>
      <c r="C310" s="26">
        <v>5189</v>
      </c>
      <c r="D310" s="26">
        <v>6171</v>
      </c>
      <c r="E310" s="28" t="s">
        <v>958</v>
      </c>
      <c r="F310" s="19">
        <v>0</v>
      </c>
      <c r="G310" s="6">
        <v>0</v>
      </c>
      <c r="H310" s="6">
        <v>2.1</v>
      </c>
      <c r="I310" s="465" t="s">
        <v>1801</v>
      </c>
    </row>
    <row r="311" spans="1:9" ht="12" customHeight="1">
      <c r="A311" s="26">
        <v>1237</v>
      </c>
      <c r="B311" s="26" t="s">
        <v>1834</v>
      </c>
      <c r="C311" s="26">
        <v>5362</v>
      </c>
      <c r="D311" s="26" t="s">
        <v>76</v>
      </c>
      <c r="E311" s="28" t="s">
        <v>1922</v>
      </c>
      <c r="F311" s="19">
        <v>19</v>
      </c>
      <c r="G311" s="6">
        <v>19</v>
      </c>
      <c r="H311" s="6">
        <v>10.5</v>
      </c>
      <c r="I311" s="110">
        <f t="shared" si="3"/>
        <v>55.26315789473685</v>
      </c>
    </row>
    <row r="312" spans="1:9" ht="12" customHeight="1">
      <c r="A312" s="26">
        <v>1238</v>
      </c>
      <c r="B312" s="26">
        <v>108</v>
      </c>
      <c r="C312" s="26">
        <v>5171</v>
      </c>
      <c r="D312" s="26">
        <v>1014</v>
      </c>
      <c r="E312" s="28" t="s">
        <v>1758</v>
      </c>
      <c r="F312" s="19">
        <v>40</v>
      </c>
      <c r="G312" s="6">
        <v>40</v>
      </c>
      <c r="H312" s="6">
        <v>37.6</v>
      </c>
      <c r="I312" s="110">
        <f aca="true" t="shared" si="4" ref="I312:I411">(H312/G312)*100</f>
        <v>94</v>
      </c>
    </row>
    <row r="313" spans="1:9" ht="12" customHeight="1">
      <c r="A313" s="35">
        <v>1541</v>
      </c>
      <c r="B313" s="26">
        <v>108</v>
      </c>
      <c r="C313" s="35">
        <v>5139</v>
      </c>
      <c r="D313" s="26">
        <v>6114</v>
      </c>
      <c r="E313" s="2" t="s">
        <v>959</v>
      </c>
      <c r="F313" s="19">
        <v>0</v>
      </c>
      <c r="G313" s="6">
        <v>178.2</v>
      </c>
      <c r="H313" s="6">
        <v>178.2</v>
      </c>
      <c r="I313" s="110">
        <f t="shared" si="4"/>
        <v>100</v>
      </c>
    </row>
    <row r="314" spans="1:9" ht="12" customHeight="1">
      <c r="A314" s="35">
        <v>1542</v>
      </c>
      <c r="B314" s="26">
        <v>108</v>
      </c>
      <c r="C314" s="35">
        <v>5156</v>
      </c>
      <c r="D314" s="26">
        <v>6114</v>
      </c>
      <c r="E314" s="2" t="s">
        <v>959</v>
      </c>
      <c r="F314" s="19">
        <v>0</v>
      </c>
      <c r="G314" s="6">
        <v>5.9</v>
      </c>
      <c r="H314" s="6">
        <v>5.9</v>
      </c>
      <c r="I314" s="110">
        <f t="shared" si="4"/>
        <v>100</v>
      </c>
    </row>
    <row r="315" spans="1:9" ht="12" customHeight="1">
      <c r="A315" s="35">
        <v>1543</v>
      </c>
      <c r="B315" s="26">
        <v>108</v>
      </c>
      <c r="C315" s="35">
        <v>5161</v>
      </c>
      <c r="D315" s="26">
        <v>6114</v>
      </c>
      <c r="E315" s="2" t="s">
        <v>959</v>
      </c>
      <c r="F315" s="19">
        <v>0</v>
      </c>
      <c r="G315" s="6">
        <v>434.9</v>
      </c>
      <c r="H315" s="6">
        <v>434.9</v>
      </c>
      <c r="I315" s="110">
        <f t="shared" si="4"/>
        <v>100</v>
      </c>
    </row>
    <row r="316" spans="1:9" ht="12" customHeight="1">
      <c r="A316" s="35">
        <v>1544</v>
      </c>
      <c r="B316" s="26">
        <v>108</v>
      </c>
      <c r="C316" s="35">
        <v>5162</v>
      </c>
      <c r="D316" s="26">
        <v>6114</v>
      </c>
      <c r="E316" s="2" t="s">
        <v>959</v>
      </c>
      <c r="F316" s="19">
        <v>0</v>
      </c>
      <c r="G316" s="6">
        <v>3.8</v>
      </c>
      <c r="H316" s="6">
        <v>3.8</v>
      </c>
      <c r="I316" s="110">
        <f t="shared" si="4"/>
        <v>100</v>
      </c>
    </row>
    <row r="317" spans="1:9" ht="12" customHeight="1">
      <c r="A317" s="35">
        <v>1545</v>
      </c>
      <c r="B317" s="26">
        <v>108</v>
      </c>
      <c r="C317" s="35">
        <v>5164</v>
      </c>
      <c r="D317" s="26">
        <v>6114</v>
      </c>
      <c r="E317" s="2" t="s">
        <v>959</v>
      </c>
      <c r="F317" s="19">
        <v>0</v>
      </c>
      <c r="G317" s="6">
        <v>1234.3</v>
      </c>
      <c r="H317" s="6">
        <v>1234.3</v>
      </c>
      <c r="I317" s="110">
        <f t="shared" si="4"/>
        <v>100</v>
      </c>
    </row>
    <row r="318" spans="1:9" ht="12" customHeight="1">
      <c r="A318" s="35">
        <v>1547</v>
      </c>
      <c r="B318" s="26">
        <v>108</v>
      </c>
      <c r="C318" s="35">
        <v>5169</v>
      </c>
      <c r="D318" s="26">
        <v>6114</v>
      </c>
      <c r="E318" s="2" t="s">
        <v>959</v>
      </c>
      <c r="F318" s="19">
        <v>0</v>
      </c>
      <c r="G318" s="6">
        <v>195.7</v>
      </c>
      <c r="H318" s="6">
        <v>195.7</v>
      </c>
      <c r="I318" s="110">
        <f t="shared" si="4"/>
        <v>100</v>
      </c>
    </row>
    <row r="319" spans="1:9" ht="12" customHeight="1">
      <c r="A319" s="35">
        <v>1548</v>
      </c>
      <c r="B319" s="26">
        <v>108</v>
      </c>
      <c r="C319" s="35">
        <v>5171</v>
      </c>
      <c r="D319" s="26">
        <v>6114</v>
      </c>
      <c r="E319" s="2" t="s">
        <v>959</v>
      </c>
      <c r="F319" s="19">
        <v>0</v>
      </c>
      <c r="G319" s="6">
        <v>105.2</v>
      </c>
      <c r="H319" s="6">
        <v>105.2</v>
      </c>
      <c r="I319" s="110">
        <f t="shared" si="4"/>
        <v>100</v>
      </c>
    </row>
    <row r="320" spans="1:9" ht="12" customHeight="1">
      <c r="A320" s="35">
        <v>1549</v>
      </c>
      <c r="B320" s="26">
        <v>108</v>
      </c>
      <c r="C320" s="35">
        <v>5173</v>
      </c>
      <c r="D320" s="26">
        <v>6114</v>
      </c>
      <c r="E320" s="2" t="s">
        <v>959</v>
      </c>
      <c r="F320" s="19">
        <v>0</v>
      </c>
      <c r="G320" s="6">
        <v>2.5</v>
      </c>
      <c r="H320" s="6">
        <v>2.5</v>
      </c>
      <c r="I320" s="110">
        <f t="shared" si="4"/>
        <v>100</v>
      </c>
    </row>
    <row r="321" spans="1:9" ht="12" customHeight="1">
      <c r="A321" s="35">
        <v>1550</v>
      </c>
      <c r="B321" s="26">
        <v>108</v>
      </c>
      <c r="C321" s="35">
        <v>5175</v>
      </c>
      <c r="D321" s="26">
        <v>6114</v>
      </c>
      <c r="E321" s="2" t="s">
        <v>959</v>
      </c>
      <c r="F321" s="19">
        <v>0</v>
      </c>
      <c r="G321" s="6">
        <v>127</v>
      </c>
      <c r="H321" s="6">
        <v>127</v>
      </c>
      <c r="I321" s="110">
        <f t="shared" si="4"/>
        <v>100</v>
      </c>
    </row>
    <row r="322" spans="1:9" ht="12" customHeight="1">
      <c r="A322" s="26">
        <v>1610</v>
      </c>
      <c r="B322" s="26">
        <v>108</v>
      </c>
      <c r="C322" s="26">
        <v>5139</v>
      </c>
      <c r="D322" s="26">
        <v>6115</v>
      </c>
      <c r="E322" s="28" t="s">
        <v>960</v>
      </c>
      <c r="F322" s="19">
        <v>0</v>
      </c>
      <c r="G322" s="6">
        <v>156.5</v>
      </c>
      <c r="H322" s="6">
        <v>156.5</v>
      </c>
      <c r="I322" s="110">
        <f aca="true" t="shared" si="5" ref="I322:I337">(H322/G322)*100</f>
        <v>100</v>
      </c>
    </row>
    <row r="323" spans="1:9" ht="12" customHeight="1">
      <c r="A323" s="26">
        <v>1611</v>
      </c>
      <c r="B323" s="26">
        <v>108</v>
      </c>
      <c r="C323" s="26">
        <v>5156</v>
      </c>
      <c r="D323" s="26">
        <v>6115</v>
      </c>
      <c r="E323" s="28" t="s">
        <v>960</v>
      </c>
      <c r="F323" s="19">
        <v>0</v>
      </c>
      <c r="G323" s="6">
        <v>2.7</v>
      </c>
      <c r="H323" s="6">
        <v>2.7</v>
      </c>
      <c r="I323" s="110">
        <f t="shared" si="5"/>
        <v>100</v>
      </c>
    </row>
    <row r="324" spans="1:9" ht="12" customHeight="1">
      <c r="A324" s="26">
        <v>1612</v>
      </c>
      <c r="B324" s="26">
        <v>108</v>
      </c>
      <c r="C324" s="26">
        <v>5161</v>
      </c>
      <c r="D324" s="26">
        <v>6115</v>
      </c>
      <c r="E324" s="28" t="s">
        <v>960</v>
      </c>
      <c r="F324" s="19">
        <v>0</v>
      </c>
      <c r="G324" s="6">
        <v>421.8</v>
      </c>
      <c r="H324" s="6">
        <v>421.8</v>
      </c>
      <c r="I324" s="110">
        <f t="shared" si="5"/>
        <v>100</v>
      </c>
    </row>
    <row r="325" spans="1:9" ht="12" customHeight="1">
      <c r="A325" s="26">
        <v>1613</v>
      </c>
      <c r="B325" s="26">
        <v>108</v>
      </c>
      <c r="C325" s="26">
        <v>5162</v>
      </c>
      <c r="D325" s="26">
        <v>6115</v>
      </c>
      <c r="E325" s="28" t="s">
        <v>960</v>
      </c>
      <c r="F325" s="19">
        <v>0</v>
      </c>
      <c r="G325" s="6">
        <v>5.4</v>
      </c>
      <c r="H325" s="6">
        <v>5.4</v>
      </c>
      <c r="I325" s="110">
        <f t="shared" si="5"/>
        <v>100</v>
      </c>
    </row>
    <row r="326" spans="1:9" ht="12" customHeight="1">
      <c r="A326" s="26">
        <v>1614</v>
      </c>
      <c r="B326" s="26">
        <v>108</v>
      </c>
      <c r="C326" s="26">
        <v>5164</v>
      </c>
      <c r="D326" s="26">
        <v>6115</v>
      </c>
      <c r="E326" s="28" t="s">
        <v>960</v>
      </c>
      <c r="F326" s="19">
        <v>0</v>
      </c>
      <c r="G326" s="6">
        <v>1412.7</v>
      </c>
      <c r="H326" s="6">
        <v>1423</v>
      </c>
      <c r="I326" s="110">
        <f t="shared" si="5"/>
        <v>100.72910030438167</v>
      </c>
    </row>
    <row r="327" spans="1:9" ht="12" customHeight="1">
      <c r="A327" s="26">
        <v>1616</v>
      </c>
      <c r="B327" s="26">
        <v>108</v>
      </c>
      <c r="C327" s="26">
        <v>5169</v>
      </c>
      <c r="D327" s="26">
        <v>6115</v>
      </c>
      <c r="E327" s="28" t="s">
        <v>960</v>
      </c>
      <c r="F327" s="19">
        <v>0</v>
      </c>
      <c r="G327" s="6">
        <v>308.7</v>
      </c>
      <c r="H327" s="6">
        <v>308.7</v>
      </c>
      <c r="I327" s="110">
        <f t="shared" si="5"/>
        <v>100</v>
      </c>
    </row>
    <row r="328" spans="1:9" ht="12" customHeight="1">
      <c r="A328" s="26">
        <v>1617</v>
      </c>
      <c r="B328" s="26">
        <v>108</v>
      </c>
      <c r="C328" s="26">
        <v>5171</v>
      </c>
      <c r="D328" s="26">
        <v>6115</v>
      </c>
      <c r="E328" s="28" t="s">
        <v>960</v>
      </c>
      <c r="F328" s="19">
        <v>0</v>
      </c>
      <c r="G328" s="6">
        <v>54.1</v>
      </c>
      <c r="H328" s="6">
        <v>54.1</v>
      </c>
      <c r="I328" s="110">
        <f t="shared" si="5"/>
        <v>100</v>
      </c>
    </row>
    <row r="329" spans="1:9" ht="12" customHeight="1">
      <c r="A329" s="26">
        <v>1618</v>
      </c>
      <c r="B329" s="26">
        <v>108</v>
      </c>
      <c r="C329" s="26">
        <v>5173</v>
      </c>
      <c r="D329" s="26">
        <v>6115</v>
      </c>
      <c r="E329" s="28" t="s">
        <v>960</v>
      </c>
      <c r="F329" s="19">
        <v>0</v>
      </c>
      <c r="G329" s="6">
        <v>2.6</v>
      </c>
      <c r="H329" s="6">
        <v>2.6</v>
      </c>
      <c r="I329" s="110">
        <f t="shared" si="5"/>
        <v>100</v>
      </c>
    </row>
    <row r="330" spans="1:9" ht="12" customHeight="1">
      <c r="A330" s="26">
        <v>1619</v>
      </c>
      <c r="B330" s="26">
        <v>108</v>
      </c>
      <c r="C330" s="26">
        <v>5175</v>
      </c>
      <c r="D330" s="26">
        <v>6115</v>
      </c>
      <c r="E330" s="28" t="s">
        <v>960</v>
      </c>
      <c r="F330" s="19">
        <v>0</v>
      </c>
      <c r="G330" s="6">
        <v>127.1</v>
      </c>
      <c r="H330" s="6">
        <v>127.1</v>
      </c>
      <c r="I330" s="110">
        <f t="shared" si="5"/>
        <v>100</v>
      </c>
    </row>
    <row r="331" spans="1:9" ht="12" customHeight="1">
      <c r="A331" s="26">
        <v>1634</v>
      </c>
      <c r="B331" s="26">
        <v>108</v>
      </c>
      <c r="C331" s="26">
        <v>5139</v>
      </c>
      <c r="D331" s="26">
        <v>5299</v>
      </c>
      <c r="E331" s="28" t="s">
        <v>1326</v>
      </c>
      <c r="F331" s="19">
        <v>0</v>
      </c>
      <c r="G331" s="6">
        <v>3653.5</v>
      </c>
      <c r="H331" s="6">
        <v>1497.5</v>
      </c>
      <c r="I331" s="110">
        <f t="shared" si="5"/>
        <v>40.98809360886821</v>
      </c>
    </row>
    <row r="332" spans="1:9" ht="12" customHeight="1">
      <c r="A332" s="26">
        <v>1635</v>
      </c>
      <c r="B332" s="26">
        <v>108</v>
      </c>
      <c r="C332" s="26">
        <v>5156</v>
      </c>
      <c r="D332" s="26">
        <v>5299</v>
      </c>
      <c r="E332" s="28" t="s">
        <v>1327</v>
      </c>
      <c r="F332" s="19">
        <v>0</v>
      </c>
      <c r="G332" s="6">
        <v>17</v>
      </c>
      <c r="H332" s="6">
        <v>16.5</v>
      </c>
      <c r="I332" s="110">
        <f t="shared" si="5"/>
        <v>97.05882352941177</v>
      </c>
    </row>
    <row r="333" spans="1:9" ht="12" customHeight="1">
      <c r="A333" s="26">
        <v>1636</v>
      </c>
      <c r="B333" s="26">
        <v>108</v>
      </c>
      <c r="C333" s="26">
        <v>5162</v>
      </c>
      <c r="D333" s="26">
        <v>5299</v>
      </c>
      <c r="E333" s="28" t="s">
        <v>1748</v>
      </c>
      <c r="F333" s="19">
        <v>0</v>
      </c>
      <c r="G333" s="6">
        <v>22</v>
      </c>
      <c r="H333" s="6">
        <v>21.5</v>
      </c>
      <c r="I333" s="110">
        <f t="shared" si="5"/>
        <v>97.72727272727273</v>
      </c>
    </row>
    <row r="334" spans="1:9" ht="12" customHeight="1">
      <c r="A334" s="26">
        <v>1638</v>
      </c>
      <c r="B334" s="26">
        <v>108</v>
      </c>
      <c r="C334" s="26">
        <v>5169</v>
      </c>
      <c r="D334" s="26">
        <v>5299</v>
      </c>
      <c r="E334" s="28" t="s">
        <v>1328</v>
      </c>
      <c r="F334" s="19">
        <v>0</v>
      </c>
      <c r="G334" s="6">
        <v>8665.7</v>
      </c>
      <c r="H334" s="6">
        <v>6826.7</v>
      </c>
      <c r="I334" s="110">
        <f t="shared" si="5"/>
        <v>78.77840220639993</v>
      </c>
    </row>
    <row r="335" spans="1:9" ht="12" customHeight="1">
      <c r="A335" s="26">
        <v>1639</v>
      </c>
      <c r="B335" s="26">
        <v>108</v>
      </c>
      <c r="C335" s="26">
        <v>5171</v>
      </c>
      <c r="D335" s="26">
        <v>5299</v>
      </c>
      <c r="E335" s="28" t="s">
        <v>1329</v>
      </c>
      <c r="F335" s="19">
        <v>0</v>
      </c>
      <c r="G335" s="6">
        <v>8</v>
      </c>
      <c r="H335" s="6">
        <v>7.3</v>
      </c>
      <c r="I335" s="110">
        <f t="shared" si="5"/>
        <v>91.25</v>
      </c>
    </row>
    <row r="336" spans="1:9" ht="12" customHeight="1">
      <c r="A336" s="26">
        <v>1644</v>
      </c>
      <c r="B336" s="26">
        <v>108</v>
      </c>
      <c r="C336" s="26">
        <v>5175</v>
      </c>
      <c r="D336" s="26">
        <v>5299</v>
      </c>
      <c r="E336" s="28" t="s">
        <v>1330</v>
      </c>
      <c r="F336" s="19">
        <v>0</v>
      </c>
      <c r="G336" s="6">
        <v>745</v>
      </c>
      <c r="H336" s="6">
        <v>744.3</v>
      </c>
      <c r="I336" s="110">
        <f t="shared" si="5"/>
        <v>99.90604026845637</v>
      </c>
    </row>
    <row r="337" spans="1:9" ht="12" customHeight="1">
      <c r="A337" s="26">
        <v>1682</v>
      </c>
      <c r="B337" s="26">
        <v>108</v>
      </c>
      <c r="C337" s="26">
        <v>5167</v>
      </c>
      <c r="D337" s="26">
        <v>5512</v>
      </c>
      <c r="E337" s="28" t="s">
        <v>1749</v>
      </c>
      <c r="F337" s="19">
        <v>0</v>
      </c>
      <c r="G337" s="6">
        <v>0.6</v>
      </c>
      <c r="H337" s="6">
        <v>0.6</v>
      </c>
      <c r="I337" s="110">
        <f t="shared" si="5"/>
        <v>100</v>
      </c>
    </row>
    <row r="338" spans="1:71" s="9" customFormat="1" ht="12" customHeight="1">
      <c r="A338" s="27"/>
      <c r="B338" s="21" t="s">
        <v>1610</v>
      </c>
      <c r="C338" s="22"/>
      <c r="D338" s="20"/>
      <c r="E338" s="29" t="s">
        <v>1566</v>
      </c>
      <c r="F338" s="23">
        <f>SUBTOTAL(9,F248:F313)</f>
        <v>32396</v>
      </c>
      <c r="G338" s="7">
        <f>SUBTOTAL(9,G248:G337)</f>
        <v>55350.49999999999</v>
      </c>
      <c r="H338" s="7">
        <f>SUBTOTAL(9,H248:H337)</f>
        <v>50863.19999999999</v>
      </c>
      <c r="I338" s="113">
        <f t="shared" si="4"/>
        <v>91.89293682983893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</row>
    <row r="339" spans="1:71" s="9" customFormat="1" ht="12" customHeight="1">
      <c r="A339" s="26">
        <v>1239</v>
      </c>
      <c r="B339" s="26">
        <v>110</v>
      </c>
      <c r="C339" s="26">
        <v>5139</v>
      </c>
      <c r="D339" s="26">
        <v>3399</v>
      </c>
      <c r="E339" s="28" t="s">
        <v>207</v>
      </c>
      <c r="F339" s="19">
        <v>150</v>
      </c>
      <c r="G339" s="6">
        <v>150</v>
      </c>
      <c r="H339" s="6">
        <v>144.3</v>
      </c>
      <c r="I339" s="110">
        <f t="shared" si="4"/>
        <v>96.2</v>
      </c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</row>
    <row r="340" spans="1:71" s="9" customFormat="1" ht="12" customHeight="1">
      <c r="A340" s="26">
        <v>1240</v>
      </c>
      <c r="B340" s="26">
        <v>110</v>
      </c>
      <c r="C340" s="26" t="s">
        <v>1886</v>
      </c>
      <c r="D340" s="26">
        <v>3399</v>
      </c>
      <c r="E340" s="28" t="s">
        <v>80</v>
      </c>
      <c r="F340" s="19">
        <v>20</v>
      </c>
      <c r="G340" s="6">
        <v>35</v>
      </c>
      <c r="H340" s="6">
        <v>25.6</v>
      </c>
      <c r="I340" s="110">
        <f t="shared" si="4"/>
        <v>73.14285714285714</v>
      </c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</row>
    <row r="341" spans="1:71" s="9" customFormat="1" ht="12" customHeight="1">
      <c r="A341" s="26">
        <v>1241</v>
      </c>
      <c r="B341" s="26">
        <v>110</v>
      </c>
      <c r="C341" s="26">
        <v>5169</v>
      </c>
      <c r="D341" s="26">
        <v>3399</v>
      </c>
      <c r="E341" s="28" t="s">
        <v>834</v>
      </c>
      <c r="F341" s="19">
        <v>70</v>
      </c>
      <c r="G341" s="6">
        <v>70</v>
      </c>
      <c r="H341" s="6">
        <v>56.4</v>
      </c>
      <c r="I341" s="110">
        <f t="shared" si="4"/>
        <v>80.57142857142857</v>
      </c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</row>
    <row r="342" spans="1:71" s="9" customFormat="1" ht="12" customHeight="1">
      <c r="A342" s="26">
        <v>1242</v>
      </c>
      <c r="B342" s="26">
        <v>110</v>
      </c>
      <c r="C342" s="26" t="s">
        <v>1907</v>
      </c>
      <c r="D342" s="26">
        <v>3399</v>
      </c>
      <c r="E342" s="28" t="s">
        <v>124</v>
      </c>
      <c r="F342" s="19">
        <v>26</v>
      </c>
      <c r="G342" s="6">
        <v>26</v>
      </c>
      <c r="H342" s="6">
        <v>24</v>
      </c>
      <c r="I342" s="110">
        <f t="shared" si="4"/>
        <v>92.3076923076923</v>
      </c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</row>
    <row r="343" spans="1:71" s="9" customFormat="1" ht="12" customHeight="1">
      <c r="A343" s="26">
        <v>1243</v>
      </c>
      <c r="B343" s="26">
        <v>110</v>
      </c>
      <c r="C343" s="26">
        <v>5175</v>
      </c>
      <c r="D343" s="26">
        <v>3399</v>
      </c>
      <c r="E343" s="28" t="s">
        <v>1920</v>
      </c>
      <c r="F343" s="19">
        <v>20</v>
      </c>
      <c r="G343" s="6">
        <v>20</v>
      </c>
      <c r="H343" s="6">
        <v>14.1</v>
      </c>
      <c r="I343" s="110">
        <f t="shared" si="4"/>
        <v>70.5</v>
      </c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</row>
    <row r="344" spans="1:71" s="9" customFormat="1" ht="12" customHeight="1">
      <c r="A344" s="26">
        <v>1244</v>
      </c>
      <c r="B344" s="26">
        <v>110</v>
      </c>
      <c r="C344" s="26">
        <v>5194</v>
      </c>
      <c r="D344" s="26">
        <v>3399</v>
      </c>
      <c r="E344" s="28" t="s">
        <v>44</v>
      </c>
      <c r="F344" s="19">
        <v>50</v>
      </c>
      <c r="G344" s="6">
        <v>50</v>
      </c>
      <c r="H344" s="6">
        <v>24.8</v>
      </c>
      <c r="I344" s="110">
        <f t="shared" si="4"/>
        <v>49.6</v>
      </c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</row>
    <row r="345" spans="1:71" s="9" customFormat="1" ht="12" customHeight="1">
      <c r="A345" s="26">
        <v>1245</v>
      </c>
      <c r="B345" s="26">
        <v>110</v>
      </c>
      <c r="C345" s="26" t="s">
        <v>94</v>
      </c>
      <c r="D345" s="26" t="s">
        <v>76</v>
      </c>
      <c r="E345" s="28" t="s">
        <v>634</v>
      </c>
      <c r="F345" s="19">
        <v>30</v>
      </c>
      <c r="G345" s="6">
        <v>15</v>
      </c>
      <c r="H345" s="6">
        <v>0.3</v>
      </c>
      <c r="I345" s="110">
        <f t="shared" si="4"/>
        <v>2</v>
      </c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</row>
    <row r="346" spans="1:71" s="9" customFormat="1" ht="12" customHeight="1">
      <c r="A346" s="26">
        <v>1246</v>
      </c>
      <c r="B346" s="26">
        <v>110</v>
      </c>
      <c r="C346" s="26">
        <v>5192</v>
      </c>
      <c r="D346" s="26">
        <v>3632</v>
      </c>
      <c r="E346" s="28" t="s">
        <v>113</v>
      </c>
      <c r="F346" s="19">
        <v>63</v>
      </c>
      <c r="G346" s="6">
        <v>63</v>
      </c>
      <c r="H346" s="6">
        <v>20.7</v>
      </c>
      <c r="I346" s="110">
        <f t="shared" si="4"/>
        <v>32.857142857142854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</row>
    <row r="347" spans="1:71" s="9" customFormat="1" ht="12" customHeight="1">
      <c r="A347" s="26">
        <v>1247</v>
      </c>
      <c r="B347" s="26">
        <v>110</v>
      </c>
      <c r="C347" s="26">
        <v>5192</v>
      </c>
      <c r="D347" s="26">
        <v>6171</v>
      </c>
      <c r="E347" s="28" t="s">
        <v>116</v>
      </c>
      <c r="F347" s="19">
        <v>5</v>
      </c>
      <c r="G347" s="6">
        <v>5</v>
      </c>
      <c r="H347" s="6">
        <v>0.1</v>
      </c>
      <c r="I347" s="110">
        <f t="shared" si="4"/>
        <v>2</v>
      </c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</row>
    <row r="348" spans="1:9" ht="12" customHeight="1">
      <c r="A348" s="27"/>
      <c r="B348" s="21" t="s">
        <v>208</v>
      </c>
      <c r="C348" s="22"/>
      <c r="D348" s="45"/>
      <c r="E348" s="29" t="s">
        <v>1600</v>
      </c>
      <c r="F348" s="23">
        <f>SUBTOTAL(9,F339:F347)</f>
        <v>434</v>
      </c>
      <c r="G348" s="7">
        <f>SUBTOTAL(9,G339:G347)</f>
        <v>434</v>
      </c>
      <c r="H348" s="7">
        <f>SUBTOTAL(9,H339:H347)</f>
        <v>310.30000000000007</v>
      </c>
      <c r="I348" s="113">
        <f t="shared" si="4"/>
        <v>71.49769585253458</v>
      </c>
    </row>
    <row r="349" spans="1:9" ht="12" customHeight="1">
      <c r="A349" s="26">
        <v>1248</v>
      </c>
      <c r="B349" s="26" t="s">
        <v>1611</v>
      </c>
      <c r="C349" s="26" t="s">
        <v>1885</v>
      </c>
      <c r="D349" s="26" t="s">
        <v>1613</v>
      </c>
      <c r="E349" s="28" t="s">
        <v>1696</v>
      </c>
      <c r="F349" s="19">
        <v>20</v>
      </c>
      <c r="G349" s="6">
        <v>20</v>
      </c>
      <c r="H349" s="6">
        <v>0.3</v>
      </c>
      <c r="I349" s="110">
        <f t="shared" si="4"/>
        <v>1.5</v>
      </c>
    </row>
    <row r="350" spans="1:9" ht="12" customHeight="1">
      <c r="A350" s="26">
        <v>1249</v>
      </c>
      <c r="B350" s="26" t="s">
        <v>1611</v>
      </c>
      <c r="C350" s="26" t="s">
        <v>94</v>
      </c>
      <c r="D350" s="26" t="s">
        <v>1613</v>
      </c>
      <c r="E350" s="28" t="s">
        <v>606</v>
      </c>
      <c r="F350" s="19">
        <v>1500</v>
      </c>
      <c r="G350" s="6">
        <v>1461</v>
      </c>
      <c r="H350" s="6">
        <v>476.7</v>
      </c>
      <c r="I350" s="110">
        <f t="shared" si="4"/>
        <v>32.628336755646814</v>
      </c>
    </row>
    <row r="351" spans="1:9" ht="12" customHeight="1">
      <c r="A351" s="26">
        <v>1250</v>
      </c>
      <c r="B351" s="26" t="s">
        <v>1611</v>
      </c>
      <c r="C351" s="26" t="s">
        <v>94</v>
      </c>
      <c r="D351" s="26" t="s">
        <v>1613</v>
      </c>
      <c r="E351" s="28" t="s">
        <v>616</v>
      </c>
      <c r="F351" s="19">
        <v>300</v>
      </c>
      <c r="G351" s="6">
        <v>300</v>
      </c>
      <c r="H351" s="6">
        <v>94.3</v>
      </c>
      <c r="I351" s="110">
        <f t="shared" si="4"/>
        <v>31.43333333333333</v>
      </c>
    </row>
    <row r="352" spans="1:9" ht="12" customHeight="1">
      <c r="A352" s="26">
        <v>1251</v>
      </c>
      <c r="B352" s="26" t="s">
        <v>1611</v>
      </c>
      <c r="C352" s="26" t="s">
        <v>94</v>
      </c>
      <c r="D352" s="26" t="s">
        <v>1613</v>
      </c>
      <c r="E352" s="28" t="s">
        <v>147</v>
      </c>
      <c r="F352" s="19">
        <v>100</v>
      </c>
      <c r="G352" s="6">
        <v>100</v>
      </c>
      <c r="H352" s="6">
        <v>0</v>
      </c>
      <c r="I352" s="110">
        <f t="shared" si="4"/>
        <v>0</v>
      </c>
    </row>
    <row r="353" spans="1:9" ht="12" customHeight="1">
      <c r="A353" s="26">
        <v>1252</v>
      </c>
      <c r="B353" s="26">
        <v>111</v>
      </c>
      <c r="C353" s="26">
        <v>5169</v>
      </c>
      <c r="D353" s="26">
        <v>3322</v>
      </c>
      <c r="E353" s="28" t="s">
        <v>38</v>
      </c>
      <c r="F353" s="19">
        <v>100</v>
      </c>
      <c r="G353" s="6">
        <v>100</v>
      </c>
      <c r="H353" s="6">
        <v>20</v>
      </c>
      <c r="I353" s="110">
        <f t="shared" si="4"/>
        <v>20</v>
      </c>
    </row>
    <row r="354" spans="1:9" ht="12" customHeight="1">
      <c r="A354" s="26">
        <v>1253</v>
      </c>
      <c r="B354" s="26" t="s">
        <v>1611</v>
      </c>
      <c r="C354" s="26" t="s">
        <v>1907</v>
      </c>
      <c r="D354" s="26" t="s">
        <v>1613</v>
      </c>
      <c r="E354" s="28" t="s">
        <v>619</v>
      </c>
      <c r="F354" s="19">
        <v>500</v>
      </c>
      <c r="G354" s="6">
        <v>500</v>
      </c>
      <c r="H354" s="6">
        <v>482.5</v>
      </c>
      <c r="I354" s="110">
        <f t="shared" si="4"/>
        <v>96.5</v>
      </c>
    </row>
    <row r="355" spans="1:9" ht="12" customHeight="1">
      <c r="A355" s="26">
        <v>1254</v>
      </c>
      <c r="B355" s="26" t="s">
        <v>1611</v>
      </c>
      <c r="C355" s="26" t="s">
        <v>1907</v>
      </c>
      <c r="D355" s="26" t="s">
        <v>1613</v>
      </c>
      <c r="E355" s="28" t="s">
        <v>1558</v>
      </c>
      <c r="F355" s="19">
        <v>180</v>
      </c>
      <c r="G355" s="6">
        <v>180</v>
      </c>
      <c r="H355" s="6">
        <v>78.5</v>
      </c>
      <c r="I355" s="110">
        <f t="shared" si="4"/>
        <v>43.611111111111114</v>
      </c>
    </row>
    <row r="356" spans="1:9" ht="12" customHeight="1">
      <c r="A356" s="26">
        <v>1255</v>
      </c>
      <c r="B356" s="26" t="s">
        <v>1611</v>
      </c>
      <c r="C356" s="26" t="s">
        <v>1907</v>
      </c>
      <c r="D356" s="26" t="s">
        <v>1613</v>
      </c>
      <c r="E356" s="28" t="s">
        <v>621</v>
      </c>
      <c r="F356" s="19">
        <v>100</v>
      </c>
      <c r="G356" s="6">
        <v>100</v>
      </c>
      <c r="H356" s="6">
        <v>74.1</v>
      </c>
      <c r="I356" s="110">
        <f t="shared" si="4"/>
        <v>74.1</v>
      </c>
    </row>
    <row r="357" spans="1:9" ht="12" customHeight="1">
      <c r="A357" s="26">
        <v>1256</v>
      </c>
      <c r="B357" s="26">
        <v>111</v>
      </c>
      <c r="C357" s="26">
        <v>5169</v>
      </c>
      <c r="D357" s="26">
        <v>2221</v>
      </c>
      <c r="E357" s="28" t="s">
        <v>84</v>
      </c>
      <c r="F357" s="19">
        <v>300</v>
      </c>
      <c r="G357" s="6">
        <v>300</v>
      </c>
      <c r="H357" s="6">
        <v>271.5</v>
      </c>
      <c r="I357" s="110">
        <f t="shared" si="4"/>
        <v>90.5</v>
      </c>
    </row>
    <row r="358" spans="1:9" ht="12" customHeight="1">
      <c r="A358" s="26">
        <v>1257</v>
      </c>
      <c r="B358" s="26">
        <v>111</v>
      </c>
      <c r="C358" s="26">
        <v>5169</v>
      </c>
      <c r="D358" s="26">
        <v>2221</v>
      </c>
      <c r="E358" s="28" t="s">
        <v>125</v>
      </c>
      <c r="F358" s="19">
        <v>500</v>
      </c>
      <c r="G358" s="6">
        <v>500</v>
      </c>
      <c r="H358" s="6">
        <v>304.5</v>
      </c>
      <c r="I358" s="110">
        <f t="shared" si="4"/>
        <v>60.9</v>
      </c>
    </row>
    <row r="359" spans="1:9" ht="12" customHeight="1">
      <c r="A359" s="26">
        <v>1258</v>
      </c>
      <c r="B359" s="26">
        <v>111</v>
      </c>
      <c r="C359" s="26">
        <v>5169</v>
      </c>
      <c r="D359" s="26">
        <v>2221</v>
      </c>
      <c r="E359" s="28" t="s">
        <v>85</v>
      </c>
      <c r="F359" s="19">
        <v>200</v>
      </c>
      <c r="G359" s="6">
        <v>200</v>
      </c>
      <c r="H359" s="6">
        <v>91.4</v>
      </c>
      <c r="I359" s="110">
        <f t="shared" si="4"/>
        <v>45.7</v>
      </c>
    </row>
    <row r="360" spans="1:9" ht="12" customHeight="1">
      <c r="A360" s="26">
        <v>1259</v>
      </c>
      <c r="B360" s="26">
        <v>111</v>
      </c>
      <c r="C360" s="26">
        <v>5219</v>
      </c>
      <c r="D360" s="26">
        <v>3322</v>
      </c>
      <c r="E360" s="28" t="s">
        <v>198</v>
      </c>
      <c r="F360" s="19">
        <v>1400</v>
      </c>
      <c r="G360" s="6">
        <v>0</v>
      </c>
      <c r="H360" s="6">
        <v>0</v>
      </c>
      <c r="I360" s="465" t="s">
        <v>1801</v>
      </c>
    </row>
    <row r="361" spans="1:9" ht="12" customHeight="1">
      <c r="A361" s="26">
        <v>1574</v>
      </c>
      <c r="B361" s="26">
        <v>111</v>
      </c>
      <c r="C361" s="26">
        <v>5139</v>
      </c>
      <c r="D361" s="26">
        <v>3635</v>
      </c>
      <c r="E361" s="28" t="s">
        <v>1470</v>
      </c>
      <c r="F361" s="19">
        <v>0</v>
      </c>
      <c r="G361" s="6">
        <v>10</v>
      </c>
      <c r="H361" s="6">
        <v>10.3</v>
      </c>
      <c r="I361" s="110">
        <f t="shared" si="4"/>
        <v>103</v>
      </c>
    </row>
    <row r="362" spans="1:9" ht="12" customHeight="1">
      <c r="A362" s="26">
        <v>1576</v>
      </c>
      <c r="B362" s="26">
        <v>111</v>
      </c>
      <c r="C362" s="26">
        <v>5169</v>
      </c>
      <c r="D362" s="26">
        <v>2221</v>
      </c>
      <c r="E362" s="28" t="s">
        <v>212</v>
      </c>
      <c r="F362" s="19">
        <v>0</v>
      </c>
      <c r="G362" s="6">
        <v>1536.3</v>
      </c>
      <c r="H362" s="6">
        <v>1419</v>
      </c>
      <c r="I362" s="110">
        <f t="shared" si="4"/>
        <v>92.36477250537006</v>
      </c>
    </row>
    <row r="363" spans="1:9" ht="12" customHeight="1">
      <c r="A363" s="26">
        <v>1593</v>
      </c>
      <c r="B363" s="26">
        <v>111</v>
      </c>
      <c r="C363" s="26">
        <v>5164</v>
      </c>
      <c r="D363" s="26">
        <v>3635</v>
      </c>
      <c r="E363" s="28" t="s">
        <v>1903</v>
      </c>
      <c r="F363" s="19">
        <v>0</v>
      </c>
      <c r="G363" s="6">
        <v>25</v>
      </c>
      <c r="H363" s="6">
        <v>22</v>
      </c>
      <c r="I363" s="110">
        <f t="shared" si="4"/>
        <v>88</v>
      </c>
    </row>
    <row r="364" spans="1:10" ht="12" customHeight="1">
      <c r="A364" s="26">
        <v>1666</v>
      </c>
      <c r="B364" s="26">
        <v>111</v>
      </c>
      <c r="C364" s="26">
        <v>5169</v>
      </c>
      <c r="D364" s="26">
        <v>3635</v>
      </c>
      <c r="E364" s="28" t="s">
        <v>54</v>
      </c>
      <c r="F364" s="19">
        <v>0</v>
      </c>
      <c r="G364" s="6">
        <v>54</v>
      </c>
      <c r="H364" s="6">
        <v>53.9</v>
      </c>
      <c r="I364" s="110">
        <f t="shared" si="4"/>
        <v>99.81481481481481</v>
      </c>
      <c r="J364" s="5"/>
    </row>
    <row r="365" spans="1:10" ht="12" customHeight="1">
      <c r="A365" s="26">
        <v>1668</v>
      </c>
      <c r="B365" s="26">
        <v>111</v>
      </c>
      <c r="C365" s="26">
        <v>5213</v>
      </c>
      <c r="D365" s="26">
        <v>3322</v>
      </c>
      <c r="E365" s="28" t="s">
        <v>1331</v>
      </c>
      <c r="F365" s="19">
        <v>0</v>
      </c>
      <c r="G365" s="6">
        <v>490</v>
      </c>
      <c r="H365" s="6">
        <v>114</v>
      </c>
      <c r="I365" s="110">
        <f t="shared" si="4"/>
        <v>23.26530612244898</v>
      </c>
      <c r="J365" s="5"/>
    </row>
    <row r="366" spans="1:10" ht="12" customHeight="1">
      <c r="A366" s="26">
        <v>1669</v>
      </c>
      <c r="B366" s="26">
        <v>111</v>
      </c>
      <c r="C366" s="26">
        <v>5223</v>
      </c>
      <c r="D366" s="26">
        <v>3322</v>
      </c>
      <c r="E366" s="68" t="s">
        <v>210</v>
      </c>
      <c r="F366" s="19">
        <v>0</v>
      </c>
      <c r="G366" s="6">
        <v>900</v>
      </c>
      <c r="H366" s="6">
        <v>238</v>
      </c>
      <c r="I366" s="110">
        <f t="shared" si="4"/>
        <v>26.444444444444443</v>
      </c>
      <c r="J366" s="5"/>
    </row>
    <row r="367" spans="1:9" ht="12" customHeight="1">
      <c r="A367" s="27"/>
      <c r="B367" s="21" t="s">
        <v>1614</v>
      </c>
      <c r="C367" s="22"/>
      <c r="D367" s="45"/>
      <c r="E367" s="29" t="s">
        <v>1708</v>
      </c>
      <c r="F367" s="23">
        <f>SUBTOTAL(9,F349:F363)</f>
        <v>5200</v>
      </c>
      <c r="G367" s="7">
        <f>SUBTOTAL(9,G349:G366)</f>
        <v>6776.3</v>
      </c>
      <c r="H367" s="7">
        <f>SUBTOTAL(9,H349:H366)</f>
        <v>3751</v>
      </c>
      <c r="I367" s="113">
        <f t="shared" si="4"/>
        <v>55.35469208860292</v>
      </c>
    </row>
    <row r="368" spans="1:9" ht="12" customHeight="1">
      <c r="A368" s="26">
        <v>1260</v>
      </c>
      <c r="B368" s="26" t="s">
        <v>1623</v>
      </c>
      <c r="C368" s="26" t="s">
        <v>94</v>
      </c>
      <c r="D368" s="26" t="s">
        <v>1613</v>
      </c>
      <c r="E368" s="28" t="s">
        <v>1924</v>
      </c>
      <c r="F368" s="19">
        <v>100</v>
      </c>
      <c r="G368" s="6">
        <v>170</v>
      </c>
      <c r="H368" s="6">
        <v>161.8</v>
      </c>
      <c r="I368" s="110">
        <f t="shared" si="4"/>
        <v>95.17647058823529</v>
      </c>
    </row>
    <row r="369" spans="1:9" ht="12" customHeight="1">
      <c r="A369" s="26">
        <v>1261</v>
      </c>
      <c r="B369" s="26" t="s">
        <v>1623</v>
      </c>
      <c r="C369" s="26">
        <v>5166</v>
      </c>
      <c r="D369" s="26" t="s">
        <v>1613</v>
      </c>
      <c r="E369" s="28" t="s">
        <v>1859</v>
      </c>
      <c r="F369" s="19">
        <v>200</v>
      </c>
      <c r="G369" s="6">
        <v>100</v>
      </c>
      <c r="H369" s="6">
        <v>30.7</v>
      </c>
      <c r="I369" s="110">
        <f t="shared" si="4"/>
        <v>30.7</v>
      </c>
    </row>
    <row r="370" spans="1:9" ht="12" customHeight="1">
      <c r="A370" s="26">
        <v>1262</v>
      </c>
      <c r="B370" s="26">
        <v>112</v>
      </c>
      <c r="C370" s="26">
        <v>5166</v>
      </c>
      <c r="D370" s="26">
        <v>3635</v>
      </c>
      <c r="E370" s="28" t="s">
        <v>1860</v>
      </c>
      <c r="F370" s="19">
        <v>400</v>
      </c>
      <c r="G370" s="6">
        <v>380</v>
      </c>
      <c r="H370" s="6">
        <v>297.8</v>
      </c>
      <c r="I370" s="110">
        <f t="shared" si="4"/>
        <v>78.36842105263159</v>
      </c>
    </row>
    <row r="371" spans="1:9" ht="12" customHeight="1">
      <c r="A371" s="26">
        <v>1263</v>
      </c>
      <c r="B371" s="26" t="s">
        <v>1623</v>
      </c>
      <c r="C371" s="26" t="s">
        <v>1907</v>
      </c>
      <c r="D371" s="26" t="s">
        <v>1613</v>
      </c>
      <c r="E371" s="28" t="s">
        <v>625</v>
      </c>
      <c r="F371" s="19">
        <v>100</v>
      </c>
      <c r="G371" s="6">
        <v>100</v>
      </c>
      <c r="H371" s="6">
        <v>83.2</v>
      </c>
      <c r="I371" s="110">
        <f t="shared" si="4"/>
        <v>83.2</v>
      </c>
    </row>
    <row r="372" spans="1:9" ht="12" customHeight="1">
      <c r="A372" s="26">
        <v>1264</v>
      </c>
      <c r="B372" s="26">
        <v>112</v>
      </c>
      <c r="C372" s="26">
        <v>5169</v>
      </c>
      <c r="D372" s="26">
        <v>3639</v>
      </c>
      <c r="E372" s="28" t="s">
        <v>1759</v>
      </c>
      <c r="F372" s="19">
        <v>100</v>
      </c>
      <c r="G372" s="6">
        <v>70</v>
      </c>
      <c r="H372" s="6">
        <v>40.3</v>
      </c>
      <c r="I372" s="110">
        <f t="shared" si="4"/>
        <v>57.57142857142856</v>
      </c>
    </row>
    <row r="373" spans="1:9" ht="12" customHeight="1">
      <c r="A373" s="26">
        <v>1577</v>
      </c>
      <c r="B373" s="26">
        <v>112</v>
      </c>
      <c r="C373" s="26">
        <v>5363</v>
      </c>
      <c r="D373" s="26">
        <v>3639</v>
      </c>
      <c r="E373" s="28" t="s">
        <v>635</v>
      </c>
      <c r="F373" s="19">
        <v>0</v>
      </c>
      <c r="G373" s="6">
        <v>30</v>
      </c>
      <c r="H373" s="6">
        <v>30</v>
      </c>
      <c r="I373" s="110">
        <f t="shared" si="4"/>
        <v>100</v>
      </c>
    </row>
    <row r="374" spans="1:9" ht="12" customHeight="1">
      <c r="A374" s="26">
        <v>1584</v>
      </c>
      <c r="B374" s="26">
        <v>112</v>
      </c>
      <c r="C374" s="26">
        <v>5171</v>
      </c>
      <c r="D374" s="26">
        <v>3419</v>
      </c>
      <c r="E374" s="28" t="s">
        <v>662</v>
      </c>
      <c r="F374" s="19">
        <v>0</v>
      </c>
      <c r="G374" s="6">
        <v>2000</v>
      </c>
      <c r="H374" s="6">
        <v>2000</v>
      </c>
      <c r="I374" s="110">
        <f t="shared" si="4"/>
        <v>100</v>
      </c>
    </row>
    <row r="375" spans="1:9" ht="12.75">
      <c r="A375" s="26">
        <v>1587</v>
      </c>
      <c r="B375" s="26">
        <v>112</v>
      </c>
      <c r="C375" s="26">
        <v>5909</v>
      </c>
      <c r="D375" s="26">
        <v>3635</v>
      </c>
      <c r="E375" s="46" t="s">
        <v>1642</v>
      </c>
      <c r="F375" s="28">
        <v>0</v>
      </c>
      <c r="G375" s="6">
        <v>50</v>
      </c>
      <c r="H375" s="6">
        <v>50</v>
      </c>
      <c r="I375" s="110">
        <f t="shared" si="4"/>
        <v>100</v>
      </c>
    </row>
    <row r="376" spans="1:9" ht="12" customHeight="1">
      <c r="A376" s="27"/>
      <c r="B376" s="21" t="s">
        <v>1628</v>
      </c>
      <c r="C376" s="22"/>
      <c r="D376" s="45"/>
      <c r="E376" s="29" t="s">
        <v>1567</v>
      </c>
      <c r="F376" s="23">
        <f>SUBTOTAL(9,F368:F375)</f>
        <v>900</v>
      </c>
      <c r="G376" s="7">
        <f>SUBTOTAL(9,G368:G375)</f>
        <v>2900</v>
      </c>
      <c r="H376" s="7">
        <f>SUBTOTAL(9,H368:H375)</f>
        <v>2693.8</v>
      </c>
      <c r="I376" s="113">
        <f t="shared" si="4"/>
        <v>92.8896551724138</v>
      </c>
    </row>
    <row r="377" spans="1:9" ht="12" customHeight="1">
      <c r="A377" s="26">
        <v>1265</v>
      </c>
      <c r="B377" s="26" t="s">
        <v>1803</v>
      </c>
      <c r="C377" s="26" t="s">
        <v>94</v>
      </c>
      <c r="D377" s="31">
        <v>3639</v>
      </c>
      <c r="E377" s="28" t="s">
        <v>1924</v>
      </c>
      <c r="F377" s="19">
        <v>250</v>
      </c>
      <c r="G377" s="6">
        <v>225</v>
      </c>
      <c r="H377" s="6">
        <v>96.5</v>
      </c>
      <c r="I377" s="110">
        <f t="shared" si="4"/>
        <v>42.888888888888886</v>
      </c>
    </row>
    <row r="378" spans="1:9" ht="12.75">
      <c r="A378" s="26">
        <v>1266</v>
      </c>
      <c r="B378" s="26" t="s">
        <v>1803</v>
      </c>
      <c r="C378" s="26" t="s">
        <v>1907</v>
      </c>
      <c r="D378" s="31">
        <v>3639</v>
      </c>
      <c r="E378" s="28" t="s">
        <v>54</v>
      </c>
      <c r="F378" s="19">
        <v>5</v>
      </c>
      <c r="G378" s="6">
        <v>5</v>
      </c>
      <c r="H378" s="6">
        <v>0</v>
      </c>
      <c r="I378" s="110">
        <f t="shared" si="4"/>
        <v>0</v>
      </c>
    </row>
    <row r="379" spans="1:9" ht="12" customHeight="1">
      <c r="A379" s="26">
        <v>1267</v>
      </c>
      <c r="B379" s="26" t="s">
        <v>1803</v>
      </c>
      <c r="C379" s="26" t="s">
        <v>1913</v>
      </c>
      <c r="D379" s="26" t="s">
        <v>1613</v>
      </c>
      <c r="E379" s="28" t="s">
        <v>662</v>
      </c>
      <c r="F379" s="19">
        <v>5</v>
      </c>
      <c r="G379" s="6">
        <v>5</v>
      </c>
      <c r="H379" s="6">
        <v>0</v>
      </c>
      <c r="I379" s="110">
        <f t="shared" si="4"/>
        <v>0</v>
      </c>
    </row>
    <row r="380" spans="1:9" ht="12" customHeight="1">
      <c r="A380" s="26">
        <v>1268</v>
      </c>
      <c r="B380" s="26" t="s">
        <v>1803</v>
      </c>
      <c r="C380" s="26" t="s">
        <v>663</v>
      </c>
      <c r="D380" s="26" t="s">
        <v>1613</v>
      </c>
      <c r="E380" s="28" t="s">
        <v>1424</v>
      </c>
      <c r="F380" s="19">
        <v>5</v>
      </c>
      <c r="G380" s="6">
        <v>5</v>
      </c>
      <c r="H380" s="6">
        <v>0</v>
      </c>
      <c r="I380" s="110">
        <f t="shared" si="4"/>
        <v>0</v>
      </c>
    </row>
    <row r="381" spans="1:9" ht="12" customHeight="1">
      <c r="A381" s="27"/>
      <c r="B381" s="21" t="s">
        <v>664</v>
      </c>
      <c r="C381" s="22"/>
      <c r="D381" s="45"/>
      <c r="E381" s="29" t="s">
        <v>1568</v>
      </c>
      <c r="F381" s="23">
        <f>SUBTOTAL(9,F377:F380)</f>
        <v>265</v>
      </c>
      <c r="G381" s="7">
        <f>SUBTOTAL(9,G377:G380)</f>
        <v>240</v>
      </c>
      <c r="H381" s="7">
        <f>SUBTOTAL(9,H377:H380)</f>
        <v>96.5</v>
      </c>
      <c r="I381" s="113">
        <f t="shared" si="4"/>
        <v>40.208333333333336</v>
      </c>
    </row>
    <row r="382" spans="1:9" ht="12" customHeight="1">
      <c r="A382" s="26">
        <v>1269</v>
      </c>
      <c r="B382" s="26">
        <v>114</v>
      </c>
      <c r="C382" s="31">
        <v>5164</v>
      </c>
      <c r="D382" s="31">
        <v>3639</v>
      </c>
      <c r="E382" s="46" t="s">
        <v>1903</v>
      </c>
      <c r="F382" s="52">
        <v>550</v>
      </c>
      <c r="G382" s="11">
        <v>750</v>
      </c>
      <c r="H382" s="11">
        <v>740.6</v>
      </c>
      <c r="I382" s="110">
        <f t="shared" si="4"/>
        <v>98.74666666666667</v>
      </c>
    </row>
    <row r="383" spans="1:9" ht="12" customHeight="1">
      <c r="A383" s="26">
        <v>1270</v>
      </c>
      <c r="B383" s="26" t="s">
        <v>1629</v>
      </c>
      <c r="C383" s="31" t="s">
        <v>94</v>
      </c>
      <c r="D383" s="31">
        <v>3639</v>
      </c>
      <c r="E383" s="46" t="s">
        <v>1466</v>
      </c>
      <c r="F383" s="52">
        <v>600</v>
      </c>
      <c r="G383" s="11">
        <v>400</v>
      </c>
      <c r="H383" s="11">
        <v>336.8</v>
      </c>
      <c r="I383" s="110">
        <f t="shared" si="4"/>
        <v>84.2</v>
      </c>
    </row>
    <row r="384" spans="1:9" ht="12" customHeight="1">
      <c r="A384" s="26">
        <v>1271</v>
      </c>
      <c r="B384" s="26" t="s">
        <v>1629</v>
      </c>
      <c r="C384" s="31" t="s">
        <v>94</v>
      </c>
      <c r="D384" s="31">
        <v>3639</v>
      </c>
      <c r="E384" s="28" t="s">
        <v>1924</v>
      </c>
      <c r="F384" s="52">
        <v>400</v>
      </c>
      <c r="G384" s="11">
        <v>400</v>
      </c>
      <c r="H384" s="11">
        <v>258.2</v>
      </c>
      <c r="I384" s="110">
        <f t="shared" si="4"/>
        <v>64.55</v>
      </c>
    </row>
    <row r="385" spans="1:9" ht="12" customHeight="1">
      <c r="A385" s="26">
        <v>1272</v>
      </c>
      <c r="B385" s="26" t="s">
        <v>1629</v>
      </c>
      <c r="C385" s="31">
        <v>5169</v>
      </c>
      <c r="D385" s="31">
        <v>3639</v>
      </c>
      <c r="E385" s="46" t="s">
        <v>885</v>
      </c>
      <c r="F385" s="52">
        <v>300</v>
      </c>
      <c r="G385" s="11">
        <v>300</v>
      </c>
      <c r="H385" s="11">
        <v>186.8</v>
      </c>
      <c r="I385" s="110">
        <f t="shared" si="4"/>
        <v>62.26666666666667</v>
      </c>
    </row>
    <row r="386" spans="1:9" ht="12" customHeight="1">
      <c r="A386" s="26">
        <v>1273</v>
      </c>
      <c r="B386" s="26" t="s">
        <v>1629</v>
      </c>
      <c r="C386" s="31" t="s">
        <v>1907</v>
      </c>
      <c r="D386" s="31">
        <v>3639</v>
      </c>
      <c r="E386" s="46" t="s">
        <v>99</v>
      </c>
      <c r="F386" s="52">
        <v>150</v>
      </c>
      <c r="G386" s="11">
        <v>350</v>
      </c>
      <c r="H386" s="11">
        <v>231.3</v>
      </c>
      <c r="I386" s="110">
        <f t="shared" si="4"/>
        <v>66.08571428571429</v>
      </c>
    </row>
    <row r="387" spans="1:9" ht="12" customHeight="1">
      <c r="A387" s="26">
        <v>1274</v>
      </c>
      <c r="B387" s="26">
        <v>114</v>
      </c>
      <c r="C387" s="26">
        <v>5169</v>
      </c>
      <c r="D387" s="26">
        <v>3639</v>
      </c>
      <c r="E387" s="28" t="s">
        <v>665</v>
      </c>
      <c r="F387" s="52">
        <v>950</v>
      </c>
      <c r="G387" s="11">
        <v>1150</v>
      </c>
      <c r="H387" s="11">
        <v>1130.9</v>
      </c>
      <c r="I387" s="110">
        <f t="shared" si="4"/>
        <v>98.33913043478262</v>
      </c>
    </row>
    <row r="388" spans="1:9" ht="12" customHeight="1">
      <c r="A388" s="26">
        <v>1275</v>
      </c>
      <c r="B388" s="26" t="s">
        <v>1629</v>
      </c>
      <c r="C388" s="31">
        <v>5361</v>
      </c>
      <c r="D388" s="31">
        <v>3639</v>
      </c>
      <c r="E388" s="46" t="s">
        <v>1921</v>
      </c>
      <c r="F388" s="52">
        <v>90</v>
      </c>
      <c r="G388" s="11">
        <v>90</v>
      </c>
      <c r="H388" s="11">
        <v>75.8</v>
      </c>
      <c r="I388" s="110">
        <f t="shared" si="4"/>
        <v>84.22222222222221</v>
      </c>
    </row>
    <row r="389" spans="1:9" ht="12" customHeight="1">
      <c r="A389" s="26">
        <v>1276</v>
      </c>
      <c r="B389" s="26" t="s">
        <v>1629</v>
      </c>
      <c r="C389" s="31" t="s">
        <v>666</v>
      </c>
      <c r="D389" s="31">
        <v>3639</v>
      </c>
      <c r="E389" s="46" t="s">
        <v>636</v>
      </c>
      <c r="F389" s="52">
        <v>12000</v>
      </c>
      <c r="G389" s="11">
        <v>16500</v>
      </c>
      <c r="H389" s="11">
        <v>10308.7</v>
      </c>
      <c r="I389" s="110">
        <f t="shared" si="4"/>
        <v>62.4769696969697</v>
      </c>
    </row>
    <row r="390" spans="1:9" ht="12" customHeight="1">
      <c r="A390" s="26">
        <v>1277</v>
      </c>
      <c r="B390" s="26">
        <v>114</v>
      </c>
      <c r="C390" s="31">
        <v>5909</v>
      </c>
      <c r="D390" s="31">
        <v>3639</v>
      </c>
      <c r="E390" s="46" t="s">
        <v>162</v>
      </c>
      <c r="F390" s="52">
        <v>100</v>
      </c>
      <c r="G390" s="11">
        <v>100</v>
      </c>
      <c r="H390" s="11">
        <v>0</v>
      </c>
      <c r="I390" s="110">
        <f t="shared" si="4"/>
        <v>0</v>
      </c>
    </row>
    <row r="391" spans="1:9" ht="12" customHeight="1">
      <c r="A391" s="26">
        <v>1278</v>
      </c>
      <c r="B391" s="26">
        <v>114</v>
      </c>
      <c r="C391" s="31">
        <v>5909</v>
      </c>
      <c r="D391" s="31">
        <v>3639</v>
      </c>
      <c r="E391" s="46" t="s">
        <v>1948</v>
      </c>
      <c r="F391" s="52">
        <v>10</v>
      </c>
      <c r="G391" s="11">
        <v>110</v>
      </c>
      <c r="H391" s="11">
        <v>71.2</v>
      </c>
      <c r="I391" s="110">
        <f t="shared" si="4"/>
        <v>64.72727272727273</v>
      </c>
    </row>
    <row r="392" spans="1:9" ht="12" customHeight="1">
      <c r="A392" s="27"/>
      <c r="B392" s="21" t="s">
        <v>1634</v>
      </c>
      <c r="C392" s="22"/>
      <c r="D392" s="45"/>
      <c r="E392" s="29" t="s">
        <v>1569</v>
      </c>
      <c r="F392" s="23">
        <f>SUBTOTAL(9,F382:F391)</f>
        <v>15150</v>
      </c>
      <c r="G392" s="7">
        <f>SUBTOTAL(9,G382:G391)</f>
        <v>20150</v>
      </c>
      <c r="H392" s="7">
        <f>SUBTOTAL(9,H382:H391)</f>
        <v>13340.300000000003</v>
      </c>
      <c r="I392" s="113">
        <f t="shared" si="4"/>
        <v>66.20496277915635</v>
      </c>
    </row>
    <row r="393" spans="1:9" ht="12" customHeight="1">
      <c r="A393" s="26">
        <v>1279</v>
      </c>
      <c r="B393" s="26">
        <v>115</v>
      </c>
      <c r="C393" s="26">
        <v>5137</v>
      </c>
      <c r="D393" s="26">
        <v>2310</v>
      </c>
      <c r="E393" s="28" t="s">
        <v>1699</v>
      </c>
      <c r="F393" s="19">
        <v>70</v>
      </c>
      <c r="G393" s="6">
        <v>132.2</v>
      </c>
      <c r="H393" s="6">
        <v>132.2</v>
      </c>
      <c r="I393" s="110">
        <f t="shared" si="4"/>
        <v>100</v>
      </c>
    </row>
    <row r="394" spans="1:9" ht="12" customHeight="1">
      <c r="A394" s="26">
        <v>1280</v>
      </c>
      <c r="B394" s="26">
        <v>115</v>
      </c>
      <c r="C394" s="26">
        <v>5137</v>
      </c>
      <c r="D394" s="26">
        <v>3745</v>
      </c>
      <c r="E394" s="28" t="s">
        <v>163</v>
      </c>
      <c r="F394" s="19">
        <v>433</v>
      </c>
      <c r="G394" s="6">
        <v>130</v>
      </c>
      <c r="H394" s="6">
        <v>105.4</v>
      </c>
      <c r="I394" s="110">
        <f t="shared" si="4"/>
        <v>81.07692307692308</v>
      </c>
    </row>
    <row r="395" spans="1:9" ht="12" customHeight="1">
      <c r="A395" s="26">
        <v>1566</v>
      </c>
      <c r="B395" s="26">
        <v>115</v>
      </c>
      <c r="C395" s="26">
        <v>5137</v>
      </c>
      <c r="D395" s="26">
        <v>2219</v>
      </c>
      <c r="E395" s="28" t="s">
        <v>214</v>
      </c>
      <c r="F395" s="19">
        <v>0</v>
      </c>
      <c r="G395" s="6">
        <v>240</v>
      </c>
      <c r="H395" s="6">
        <v>0</v>
      </c>
      <c r="I395" s="110">
        <f t="shared" si="4"/>
        <v>0</v>
      </c>
    </row>
    <row r="396" spans="1:9" ht="12" customHeight="1">
      <c r="A396" s="26">
        <v>1567</v>
      </c>
      <c r="B396" s="26">
        <v>115</v>
      </c>
      <c r="C396" s="26">
        <v>5137</v>
      </c>
      <c r="D396" s="26">
        <v>2310</v>
      </c>
      <c r="E396" s="28" t="s">
        <v>637</v>
      </c>
      <c r="F396" s="19">
        <v>0</v>
      </c>
      <c r="G396" s="6">
        <v>350</v>
      </c>
      <c r="H396" s="6">
        <v>0</v>
      </c>
      <c r="I396" s="110">
        <f t="shared" si="4"/>
        <v>0</v>
      </c>
    </row>
    <row r="397" spans="1:9" ht="12" customHeight="1">
      <c r="A397" s="26">
        <v>1281</v>
      </c>
      <c r="B397" s="26">
        <v>115</v>
      </c>
      <c r="C397" s="26" t="s">
        <v>1886</v>
      </c>
      <c r="D397" s="26" t="s">
        <v>1840</v>
      </c>
      <c r="E397" s="28" t="s">
        <v>1863</v>
      </c>
      <c r="F397" s="19">
        <v>50</v>
      </c>
      <c r="G397" s="6">
        <v>50</v>
      </c>
      <c r="H397" s="6">
        <v>21.7</v>
      </c>
      <c r="I397" s="110">
        <f t="shared" si="4"/>
        <v>43.4</v>
      </c>
    </row>
    <row r="398" spans="1:9" ht="12" customHeight="1">
      <c r="A398" s="26">
        <v>1282</v>
      </c>
      <c r="B398" s="26">
        <v>115</v>
      </c>
      <c r="C398" s="26">
        <v>5139</v>
      </c>
      <c r="D398" s="26">
        <v>2219</v>
      </c>
      <c r="E398" s="28" t="s">
        <v>1761</v>
      </c>
      <c r="F398" s="19">
        <v>350</v>
      </c>
      <c r="G398" s="6">
        <v>350</v>
      </c>
      <c r="H398" s="6">
        <v>255.9</v>
      </c>
      <c r="I398" s="110">
        <f t="shared" si="4"/>
        <v>73.11428571428571</v>
      </c>
    </row>
    <row r="399" spans="1:10" ht="12" customHeight="1">
      <c r="A399" s="26">
        <v>1620</v>
      </c>
      <c r="B399" s="26">
        <v>115</v>
      </c>
      <c r="C399" s="26">
        <v>5139</v>
      </c>
      <c r="D399" s="26">
        <v>3745</v>
      </c>
      <c r="E399" s="28" t="s">
        <v>1332</v>
      </c>
      <c r="F399" s="19">
        <v>0</v>
      </c>
      <c r="G399" s="6">
        <v>213.7</v>
      </c>
      <c r="H399" s="6">
        <v>135.8</v>
      </c>
      <c r="I399" s="110">
        <f t="shared" si="4"/>
        <v>63.54702854468882</v>
      </c>
      <c r="J399" s="5"/>
    </row>
    <row r="400" spans="1:9" ht="12" customHeight="1">
      <c r="A400" s="26">
        <v>1283</v>
      </c>
      <c r="B400" s="26">
        <v>115</v>
      </c>
      <c r="C400" s="26">
        <v>5151</v>
      </c>
      <c r="D400" s="26">
        <v>2310</v>
      </c>
      <c r="E400" s="28" t="s">
        <v>1872</v>
      </c>
      <c r="F400" s="19">
        <v>220</v>
      </c>
      <c r="G400" s="6">
        <v>252.3</v>
      </c>
      <c r="H400" s="6">
        <v>252.3</v>
      </c>
      <c r="I400" s="110">
        <f t="shared" si="4"/>
        <v>100</v>
      </c>
    </row>
    <row r="401" spans="1:9" ht="12" customHeight="1">
      <c r="A401" s="26">
        <v>1284</v>
      </c>
      <c r="B401" s="26">
        <v>115</v>
      </c>
      <c r="C401" s="26">
        <v>5154</v>
      </c>
      <c r="D401" s="26">
        <v>2310</v>
      </c>
      <c r="E401" s="28" t="s">
        <v>1894</v>
      </c>
      <c r="F401" s="19">
        <v>200</v>
      </c>
      <c r="G401" s="6">
        <v>200</v>
      </c>
      <c r="H401" s="6">
        <v>29.6</v>
      </c>
      <c r="I401" s="110">
        <f t="shared" si="4"/>
        <v>14.800000000000002</v>
      </c>
    </row>
    <row r="402" spans="1:9" ht="12" customHeight="1">
      <c r="A402" s="26">
        <v>1285</v>
      </c>
      <c r="B402" s="26" t="s">
        <v>1841</v>
      </c>
      <c r="C402" s="26" t="s">
        <v>1940</v>
      </c>
      <c r="D402" s="31">
        <v>3639</v>
      </c>
      <c r="E402" s="28" t="s">
        <v>1472</v>
      </c>
      <c r="F402" s="19">
        <v>1700</v>
      </c>
      <c r="G402" s="6">
        <v>1700</v>
      </c>
      <c r="H402" s="6">
        <v>1690.5</v>
      </c>
      <c r="I402" s="110">
        <f t="shared" si="4"/>
        <v>99.44117647058823</v>
      </c>
    </row>
    <row r="403" spans="1:9" ht="12" customHeight="1">
      <c r="A403" s="26">
        <v>1286</v>
      </c>
      <c r="B403" s="26">
        <v>115</v>
      </c>
      <c r="C403" s="26">
        <v>5163</v>
      </c>
      <c r="D403" s="31">
        <v>6171</v>
      </c>
      <c r="E403" s="28" t="s">
        <v>638</v>
      </c>
      <c r="F403" s="19">
        <v>150</v>
      </c>
      <c r="G403" s="6">
        <v>150</v>
      </c>
      <c r="H403" s="6">
        <v>146.7</v>
      </c>
      <c r="I403" s="110">
        <f t="shared" si="4"/>
        <v>97.79999999999998</v>
      </c>
    </row>
    <row r="404" spans="1:9" ht="12" customHeight="1">
      <c r="A404" s="26">
        <v>1287</v>
      </c>
      <c r="B404" s="26">
        <v>115</v>
      </c>
      <c r="C404" s="26">
        <v>5164</v>
      </c>
      <c r="D404" s="26">
        <v>2212</v>
      </c>
      <c r="E404" s="28" t="s">
        <v>1903</v>
      </c>
      <c r="F404" s="19">
        <v>144</v>
      </c>
      <c r="G404" s="6">
        <v>165</v>
      </c>
      <c r="H404" s="6">
        <v>164.8</v>
      </c>
      <c r="I404" s="110">
        <f t="shared" si="4"/>
        <v>99.87878787878789</v>
      </c>
    </row>
    <row r="405" spans="1:9" ht="12.75">
      <c r="A405" s="26">
        <v>1288</v>
      </c>
      <c r="B405" s="26">
        <v>115</v>
      </c>
      <c r="C405" s="26">
        <v>5166</v>
      </c>
      <c r="D405" s="26">
        <v>2212</v>
      </c>
      <c r="E405" s="28" t="s">
        <v>1762</v>
      </c>
      <c r="F405" s="19">
        <v>400</v>
      </c>
      <c r="G405" s="6">
        <v>400</v>
      </c>
      <c r="H405" s="6">
        <v>90</v>
      </c>
      <c r="I405" s="110">
        <f t="shared" si="4"/>
        <v>22.5</v>
      </c>
    </row>
    <row r="406" spans="1:9" ht="12.75">
      <c r="A406" s="26">
        <v>1289</v>
      </c>
      <c r="B406" s="26">
        <v>115</v>
      </c>
      <c r="C406" s="26">
        <v>5166</v>
      </c>
      <c r="D406" s="26" t="s">
        <v>1840</v>
      </c>
      <c r="E406" s="28" t="s">
        <v>148</v>
      </c>
      <c r="F406" s="19">
        <v>725</v>
      </c>
      <c r="G406" s="6">
        <v>489.6</v>
      </c>
      <c r="H406" s="6">
        <v>489.6</v>
      </c>
      <c r="I406" s="110">
        <f t="shared" si="4"/>
        <v>100</v>
      </c>
    </row>
    <row r="407" spans="1:9" ht="12.75">
      <c r="A407" s="26">
        <v>1290</v>
      </c>
      <c r="B407" s="26">
        <v>115</v>
      </c>
      <c r="C407" s="26">
        <v>5166</v>
      </c>
      <c r="D407" s="26" t="s">
        <v>1840</v>
      </c>
      <c r="E407" s="28" t="s">
        <v>1467</v>
      </c>
      <c r="F407" s="19">
        <v>120</v>
      </c>
      <c r="G407" s="6">
        <v>110.3</v>
      </c>
      <c r="H407" s="6">
        <v>110.3</v>
      </c>
      <c r="I407" s="110">
        <f t="shared" si="4"/>
        <v>100</v>
      </c>
    </row>
    <row r="408" spans="1:9" ht="12" customHeight="1">
      <c r="A408" s="26">
        <v>1291</v>
      </c>
      <c r="B408" s="26" t="s">
        <v>1841</v>
      </c>
      <c r="C408" s="26" t="s">
        <v>94</v>
      </c>
      <c r="D408" s="31">
        <v>2321</v>
      </c>
      <c r="E408" s="28" t="s">
        <v>149</v>
      </c>
      <c r="F408" s="19">
        <v>200</v>
      </c>
      <c r="G408" s="6">
        <v>83.2</v>
      </c>
      <c r="H408" s="6">
        <v>45.1</v>
      </c>
      <c r="I408" s="110">
        <f t="shared" si="4"/>
        <v>54.206730769230774</v>
      </c>
    </row>
    <row r="409" spans="1:9" ht="12.75">
      <c r="A409" s="26">
        <v>1292</v>
      </c>
      <c r="B409" s="26" t="s">
        <v>1841</v>
      </c>
      <c r="C409" s="26" t="s">
        <v>94</v>
      </c>
      <c r="D409" s="31">
        <v>3639</v>
      </c>
      <c r="E409" s="28" t="s">
        <v>1924</v>
      </c>
      <c r="F409" s="19">
        <v>60</v>
      </c>
      <c r="G409" s="6">
        <v>150</v>
      </c>
      <c r="H409" s="6">
        <v>126.2</v>
      </c>
      <c r="I409" s="110">
        <f t="shared" si="4"/>
        <v>84.13333333333334</v>
      </c>
    </row>
    <row r="410" spans="1:9" ht="12" customHeight="1">
      <c r="A410" s="26">
        <v>1293</v>
      </c>
      <c r="B410" s="26">
        <v>115</v>
      </c>
      <c r="C410" s="26">
        <v>5166</v>
      </c>
      <c r="D410" s="26">
        <v>3722</v>
      </c>
      <c r="E410" s="28" t="s">
        <v>150</v>
      </c>
      <c r="F410" s="19">
        <v>150</v>
      </c>
      <c r="G410" s="6">
        <v>150</v>
      </c>
      <c r="H410" s="6">
        <v>37</v>
      </c>
      <c r="I410" s="110">
        <f t="shared" si="4"/>
        <v>24.666666666666668</v>
      </c>
    </row>
    <row r="411" spans="1:9" ht="12" customHeight="1">
      <c r="A411" s="26">
        <v>1294</v>
      </c>
      <c r="B411" s="26" t="s">
        <v>1841</v>
      </c>
      <c r="C411" s="26" t="s">
        <v>94</v>
      </c>
      <c r="D411" s="31">
        <v>3745</v>
      </c>
      <c r="E411" s="28" t="s">
        <v>151</v>
      </c>
      <c r="F411" s="19">
        <v>23</v>
      </c>
      <c r="G411" s="6">
        <v>23</v>
      </c>
      <c r="H411" s="6">
        <v>14.5</v>
      </c>
      <c r="I411" s="110">
        <f t="shared" si="4"/>
        <v>63.04347826086957</v>
      </c>
    </row>
    <row r="412" spans="1:9" ht="12" customHeight="1">
      <c r="A412" s="26">
        <v>1295</v>
      </c>
      <c r="B412" s="26">
        <v>115</v>
      </c>
      <c r="C412" s="26">
        <v>5166</v>
      </c>
      <c r="D412" s="26">
        <v>2119</v>
      </c>
      <c r="E412" s="28" t="s">
        <v>152</v>
      </c>
      <c r="F412" s="19">
        <v>600</v>
      </c>
      <c r="G412" s="6">
        <v>588</v>
      </c>
      <c r="H412" s="6">
        <v>0</v>
      </c>
      <c r="I412" s="110">
        <f aca="true" t="shared" si="6" ref="I412:I498">(H412/G412)*100</f>
        <v>0</v>
      </c>
    </row>
    <row r="413" spans="1:10" ht="12" customHeight="1">
      <c r="A413" s="26">
        <v>1671</v>
      </c>
      <c r="B413" s="26">
        <v>115</v>
      </c>
      <c r="C413" s="26">
        <v>5166</v>
      </c>
      <c r="D413" s="26">
        <v>2115</v>
      </c>
      <c r="E413" s="28" t="s">
        <v>180</v>
      </c>
      <c r="F413" s="19">
        <v>0</v>
      </c>
      <c r="G413" s="6">
        <v>130</v>
      </c>
      <c r="H413" s="6">
        <v>130</v>
      </c>
      <c r="I413" s="110">
        <f t="shared" si="6"/>
        <v>100</v>
      </c>
      <c r="J413" s="5"/>
    </row>
    <row r="414" spans="1:9" ht="12" customHeight="1">
      <c r="A414" s="26">
        <v>1296</v>
      </c>
      <c r="B414" s="26">
        <v>115</v>
      </c>
      <c r="C414" s="26">
        <v>5169</v>
      </c>
      <c r="D414" s="26">
        <v>2212</v>
      </c>
      <c r="E414" s="2" t="s">
        <v>1861</v>
      </c>
      <c r="F414" s="19">
        <v>3606</v>
      </c>
      <c r="G414" s="6">
        <v>3776</v>
      </c>
      <c r="H414" s="6">
        <v>3771</v>
      </c>
      <c r="I414" s="110">
        <f t="shared" si="6"/>
        <v>99.86758474576271</v>
      </c>
    </row>
    <row r="415" spans="1:9" ht="12" customHeight="1">
      <c r="A415" s="26">
        <v>1297</v>
      </c>
      <c r="B415" s="26">
        <v>115</v>
      </c>
      <c r="C415" s="26">
        <v>5169</v>
      </c>
      <c r="D415" s="26">
        <v>2212</v>
      </c>
      <c r="E415" s="2" t="s">
        <v>1939</v>
      </c>
      <c r="F415" s="19">
        <v>267</v>
      </c>
      <c r="G415" s="6">
        <v>267</v>
      </c>
      <c r="H415" s="6">
        <v>0</v>
      </c>
      <c r="I415" s="110">
        <f t="shared" si="6"/>
        <v>0</v>
      </c>
    </row>
    <row r="416" spans="1:9" ht="12" customHeight="1">
      <c r="A416" s="26">
        <v>1298</v>
      </c>
      <c r="B416" s="26">
        <v>115</v>
      </c>
      <c r="C416" s="26" t="s">
        <v>1907</v>
      </c>
      <c r="D416" s="26">
        <v>2310</v>
      </c>
      <c r="E416" s="28" t="s">
        <v>1868</v>
      </c>
      <c r="F416" s="19">
        <v>130</v>
      </c>
      <c r="G416" s="6">
        <v>130</v>
      </c>
      <c r="H416" s="6">
        <v>91.4</v>
      </c>
      <c r="I416" s="110">
        <f t="shared" si="6"/>
        <v>70.30769230769232</v>
      </c>
    </row>
    <row r="417" spans="1:9" ht="12" customHeight="1">
      <c r="A417" s="26">
        <v>1299</v>
      </c>
      <c r="B417" s="26">
        <v>115</v>
      </c>
      <c r="C417" s="26">
        <v>5169</v>
      </c>
      <c r="D417" s="26">
        <v>2321</v>
      </c>
      <c r="E417" s="28" t="s">
        <v>1869</v>
      </c>
      <c r="F417" s="19">
        <v>1500</v>
      </c>
      <c r="G417" s="6">
        <v>2270</v>
      </c>
      <c r="H417" s="6">
        <v>2270</v>
      </c>
      <c r="I417" s="110">
        <f t="shared" si="6"/>
        <v>100</v>
      </c>
    </row>
    <row r="418" spans="1:9" ht="12" customHeight="1">
      <c r="A418" s="26">
        <v>1300</v>
      </c>
      <c r="B418" s="26">
        <v>115</v>
      </c>
      <c r="C418" s="26">
        <v>5169</v>
      </c>
      <c r="D418" s="26">
        <v>3111</v>
      </c>
      <c r="E418" s="28" t="s">
        <v>852</v>
      </c>
      <c r="F418" s="19">
        <v>664</v>
      </c>
      <c r="G418" s="6">
        <v>664</v>
      </c>
      <c r="H418" s="6">
        <v>565.1</v>
      </c>
      <c r="I418" s="110">
        <f t="shared" si="6"/>
        <v>85.105421686747</v>
      </c>
    </row>
    <row r="419" spans="1:9" ht="12" customHeight="1">
      <c r="A419" s="26">
        <v>1301</v>
      </c>
      <c r="B419" s="26">
        <v>115</v>
      </c>
      <c r="C419" s="26">
        <v>5169</v>
      </c>
      <c r="D419" s="26">
        <v>3113</v>
      </c>
      <c r="E419" s="28" t="s">
        <v>853</v>
      </c>
      <c r="F419" s="19">
        <v>92</v>
      </c>
      <c r="G419" s="6">
        <v>92</v>
      </c>
      <c r="H419" s="6">
        <v>78.9</v>
      </c>
      <c r="I419" s="110">
        <f t="shared" si="6"/>
        <v>85.7608695652174</v>
      </c>
    </row>
    <row r="420" spans="1:9" ht="12" customHeight="1">
      <c r="A420" s="26">
        <v>1302</v>
      </c>
      <c r="B420" s="26">
        <v>115</v>
      </c>
      <c r="C420" s="26">
        <v>5169</v>
      </c>
      <c r="D420" s="26">
        <v>3141</v>
      </c>
      <c r="E420" s="28" t="s">
        <v>1557</v>
      </c>
      <c r="F420" s="19">
        <v>13</v>
      </c>
      <c r="G420" s="6">
        <v>13.2</v>
      </c>
      <c r="H420" s="6">
        <v>13.1</v>
      </c>
      <c r="I420" s="110">
        <f t="shared" si="6"/>
        <v>99.24242424242425</v>
      </c>
    </row>
    <row r="421" spans="1:9" ht="12" customHeight="1">
      <c r="A421" s="26">
        <v>1303</v>
      </c>
      <c r="B421" s="26">
        <v>115</v>
      </c>
      <c r="C421" s="26">
        <v>5169</v>
      </c>
      <c r="D421" s="26">
        <v>3722</v>
      </c>
      <c r="E421" s="28" t="s">
        <v>639</v>
      </c>
      <c r="F421" s="19">
        <v>3415</v>
      </c>
      <c r="G421" s="6">
        <v>3245</v>
      </c>
      <c r="H421" s="6">
        <v>3157.7</v>
      </c>
      <c r="I421" s="110">
        <f t="shared" si="6"/>
        <v>97.30970724191063</v>
      </c>
    </row>
    <row r="422" spans="1:9" ht="12" customHeight="1">
      <c r="A422" s="26">
        <v>1304</v>
      </c>
      <c r="B422" s="26">
        <v>115</v>
      </c>
      <c r="C422" s="26">
        <v>5169</v>
      </c>
      <c r="D422" s="26">
        <v>3722</v>
      </c>
      <c r="E422" s="28" t="s">
        <v>685</v>
      </c>
      <c r="F422" s="19">
        <v>4673</v>
      </c>
      <c r="G422" s="6">
        <v>4673</v>
      </c>
      <c r="H422" s="6">
        <v>4595.1</v>
      </c>
      <c r="I422" s="110">
        <f t="shared" si="6"/>
        <v>98.33297667451318</v>
      </c>
    </row>
    <row r="423" spans="1:9" ht="12" customHeight="1">
      <c r="A423" s="26">
        <v>1305</v>
      </c>
      <c r="B423" s="26">
        <v>115</v>
      </c>
      <c r="C423" s="26">
        <v>5169</v>
      </c>
      <c r="D423" s="26">
        <v>3722</v>
      </c>
      <c r="E423" s="28" t="s">
        <v>1866</v>
      </c>
      <c r="F423" s="19">
        <v>7721</v>
      </c>
      <c r="G423" s="6">
        <v>7295.2</v>
      </c>
      <c r="H423" s="6">
        <v>6247.7</v>
      </c>
      <c r="I423" s="110">
        <f t="shared" si="6"/>
        <v>85.6412435574076</v>
      </c>
    </row>
    <row r="424" spans="1:9" ht="12" customHeight="1">
      <c r="A424" s="26">
        <v>1306</v>
      </c>
      <c r="B424" s="26">
        <v>115</v>
      </c>
      <c r="C424" s="26">
        <v>5169</v>
      </c>
      <c r="D424" s="26">
        <v>3722</v>
      </c>
      <c r="E424" s="28" t="s">
        <v>686</v>
      </c>
      <c r="F424" s="19">
        <v>420</v>
      </c>
      <c r="G424" s="6">
        <v>420</v>
      </c>
      <c r="H424" s="6">
        <v>316.6</v>
      </c>
      <c r="I424" s="110">
        <f t="shared" si="6"/>
        <v>75.38095238095238</v>
      </c>
    </row>
    <row r="425" spans="1:9" ht="12" customHeight="1">
      <c r="A425" s="26">
        <v>1307</v>
      </c>
      <c r="B425" s="26">
        <v>115</v>
      </c>
      <c r="C425" s="26">
        <v>5169</v>
      </c>
      <c r="D425" s="26">
        <v>3722</v>
      </c>
      <c r="E425" s="28" t="s">
        <v>1867</v>
      </c>
      <c r="F425" s="19">
        <v>43200</v>
      </c>
      <c r="G425" s="6">
        <v>42080</v>
      </c>
      <c r="H425" s="6">
        <v>41180.5</v>
      </c>
      <c r="I425" s="110">
        <f t="shared" si="6"/>
        <v>97.86240494296578</v>
      </c>
    </row>
    <row r="426" spans="1:71" s="10" customFormat="1" ht="12" customHeight="1">
      <c r="A426" s="26">
        <v>1308</v>
      </c>
      <c r="B426" s="26">
        <v>115</v>
      </c>
      <c r="C426" s="26">
        <v>5169</v>
      </c>
      <c r="D426" s="26">
        <v>3729</v>
      </c>
      <c r="E426" s="28" t="s">
        <v>684</v>
      </c>
      <c r="F426" s="19">
        <v>525</v>
      </c>
      <c r="G426" s="6">
        <v>525</v>
      </c>
      <c r="H426" s="6">
        <v>435.6</v>
      </c>
      <c r="I426" s="110">
        <f t="shared" si="6"/>
        <v>82.97142857142858</v>
      </c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</row>
    <row r="427" spans="1:9" ht="12" customHeight="1">
      <c r="A427" s="26">
        <v>1309</v>
      </c>
      <c r="B427" s="26">
        <v>115</v>
      </c>
      <c r="C427" s="26" t="s">
        <v>1907</v>
      </c>
      <c r="D427" s="26" t="s">
        <v>671</v>
      </c>
      <c r="E427" s="28" t="s">
        <v>672</v>
      </c>
      <c r="F427" s="19">
        <v>2175</v>
      </c>
      <c r="G427" s="6">
        <v>2175</v>
      </c>
      <c r="H427" s="6">
        <v>2143.2</v>
      </c>
      <c r="I427" s="110">
        <f t="shared" si="6"/>
        <v>98.53793103448275</v>
      </c>
    </row>
    <row r="428" spans="1:9" ht="12" customHeight="1">
      <c r="A428" s="26">
        <v>1310</v>
      </c>
      <c r="B428" s="26">
        <v>115</v>
      </c>
      <c r="C428" s="26" t="s">
        <v>1907</v>
      </c>
      <c r="D428" s="26" t="s">
        <v>671</v>
      </c>
      <c r="E428" s="28" t="s">
        <v>673</v>
      </c>
      <c r="F428" s="19">
        <v>3043</v>
      </c>
      <c r="G428" s="6">
        <v>3043</v>
      </c>
      <c r="H428" s="6">
        <v>3029.8</v>
      </c>
      <c r="I428" s="110">
        <f t="shared" si="6"/>
        <v>99.56621754847191</v>
      </c>
    </row>
    <row r="429" spans="1:9" ht="12" customHeight="1">
      <c r="A429" s="26">
        <v>1311</v>
      </c>
      <c r="B429" s="26">
        <v>115</v>
      </c>
      <c r="C429" s="26" t="s">
        <v>1907</v>
      </c>
      <c r="D429" s="26" t="s">
        <v>671</v>
      </c>
      <c r="E429" s="28" t="s">
        <v>674</v>
      </c>
      <c r="F429" s="19">
        <v>1824</v>
      </c>
      <c r="G429" s="6">
        <v>1824</v>
      </c>
      <c r="H429" s="6">
        <v>1818.1</v>
      </c>
      <c r="I429" s="110">
        <f t="shared" si="6"/>
        <v>99.6765350877193</v>
      </c>
    </row>
    <row r="430" spans="1:9" ht="12" customHeight="1">
      <c r="A430" s="26">
        <v>1312</v>
      </c>
      <c r="B430" s="26">
        <v>115</v>
      </c>
      <c r="C430" s="26" t="s">
        <v>1907</v>
      </c>
      <c r="D430" s="26" t="s">
        <v>671</v>
      </c>
      <c r="E430" s="28" t="s">
        <v>675</v>
      </c>
      <c r="F430" s="19">
        <v>3355</v>
      </c>
      <c r="G430" s="6">
        <v>3355</v>
      </c>
      <c r="H430" s="6">
        <v>3209.1</v>
      </c>
      <c r="I430" s="110">
        <f t="shared" si="6"/>
        <v>95.65126676602085</v>
      </c>
    </row>
    <row r="431" spans="1:9" ht="12" customHeight="1">
      <c r="A431" s="26">
        <v>1313</v>
      </c>
      <c r="B431" s="26">
        <v>115</v>
      </c>
      <c r="C431" s="26" t="s">
        <v>1907</v>
      </c>
      <c r="D431" s="26" t="s">
        <v>671</v>
      </c>
      <c r="E431" s="28" t="s">
        <v>676</v>
      </c>
      <c r="F431" s="19">
        <v>1562</v>
      </c>
      <c r="G431" s="6">
        <v>1562</v>
      </c>
      <c r="H431" s="6">
        <v>1520.2</v>
      </c>
      <c r="I431" s="110">
        <f t="shared" si="6"/>
        <v>97.32394366197184</v>
      </c>
    </row>
    <row r="432" spans="1:9" ht="12" customHeight="1">
      <c r="A432" s="26">
        <v>1314</v>
      </c>
      <c r="B432" s="26">
        <v>115</v>
      </c>
      <c r="C432" s="26" t="s">
        <v>1907</v>
      </c>
      <c r="D432" s="26" t="s">
        <v>671</v>
      </c>
      <c r="E432" s="28" t="s">
        <v>677</v>
      </c>
      <c r="F432" s="19">
        <v>2972</v>
      </c>
      <c r="G432" s="6">
        <v>2972</v>
      </c>
      <c r="H432" s="6">
        <v>2961.2</v>
      </c>
      <c r="I432" s="110">
        <f t="shared" si="6"/>
        <v>99.63660834454912</v>
      </c>
    </row>
    <row r="433" spans="1:9" ht="12" customHeight="1">
      <c r="A433" s="26">
        <v>1315</v>
      </c>
      <c r="B433" s="26">
        <v>115</v>
      </c>
      <c r="C433" s="26" t="s">
        <v>1907</v>
      </c>
      <c r="D433" s="26" t="s">
        <v>671</v>
      </c>
      <c r="E433" s="28" t="s">
        <v>678</v>
      </c>
      <c r="F433" s="19">
        <v>3192</v>
      </c>
      <c r="G433" s="6">
        <v>3192</v>
      </c>
      <c r="H433" s="6">
        <v>3152.8</v>
      </c>
      <c r="I433" s="110">
        <f t="shared" si="6"/>
        <v>98.77192982456141</v>
      </c>
    </row>
    <row r="434" spans="1:9" ht="12" customHeight="1">
      <c r="A434" s="26">
        <v>1316</v>
      </c>
      <c r="B434" s="26">
        <v>115</v>
      </c>
      <c r="C434" s="26" t="s">
        <v>1907</v>
      </c>
      <c r="D434" s="26" t="s">
        <v>671</v>
      </c>
      <c r="E434" s="28" t="s">
        <v>679</v>
      </c>
      <c r="F434" s="19">
        <v>1761</v>
      </c>
      <c r="G434" s="6">
        <v>1761</v>
      </c>
      <c r="H434" s="6">
        <v>1749.1</v>
      </c>
      <c r="I434" s="110">
        <f t="shared" si="6"/>
        <v>99.32424758659852</v>
      </c>
    </row>
    <row r="435" spans="1:71" s="10" customFormat="1" ht="12" customHeight="1">
      <c r="A435" s="26">
        <v>1317</v>
      </c>
      <c r="B435" s="26">
        <v>115</v>
      </c>
      <c r="C435" s="26" t="s">
        <v>1907</v>
      </c>
      <c r="D435" s="26" t="s">
        <v>671</v>
      </c>
      <c r="E435" s="28" t="s">
        <v>680</v>
      </c>
      <c r="F435" s="19">
        <v>3492</v>
      </c>
      <c r="G435" s="6">
        <v>3492</v>
      </c>
      <c r="H435" s="6">
        <v>3310</v>
      </c>
      <c r="I435" s="110">
        <f t="shared" si="6"/>
        <v>94.78808705612829</v>
      </c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</row>
    <row r="436" spans="1:71" s="10" customFormat="1" ht="12" customHeight="1">
      <c r="A436" s="26">
        <v>1318</v>
      </c>
      <c r="B436" s="26">
        <v>115</v>
      </c>
      <c r="C436" s="26" t="s">
        <v>1907</v>
      </c>
      <c r="D436" s="26" t="s">
        <v>671</v>
      </c>
      <c r="E436" s="28" t="s">
        <v>120</v>
      </c>
      <c r="F436" s="19">
        <v>429</v>
      </c>
      <c r="G436" s="6">
        <v>437.5</v>
      </c>
      <c r="H436" s="6">
        <v>437.5</v>
      </c>
      <c r="I436" s="110">
        <f t="shared" si="6"/>
        <v>100</v>
      </c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</row>
    <row r="437" spans="1:9" ht="12" customHeight="1">
      <c r="A437" s="26">
        <v>1319</v>
      </c>
      <c r="B437" s="26">
        <v>115</v>
      </c>
      <c r="C437" s="26" t="s">
        <v>1907</v>
      </c>
      <c r="D437" s="26" t="s">
        <v>671</v>
      </c>
      <c r="E437" s="28" t="s">
        <v>681</v>
      </c>
      <c r="F437" s="19">
        <v>710</v>
      </c>
      <c r="G437" s="6">
        <v>729.3</v>
      </c>
      <c r="H437" s="6">
        <v>729.333</v>
      </c>
      <c r="I437" s="110">
        <f t="shared" si="6"/>
        <v>100.00452488687783</v>
      </c>
    </row>
    <row r="438" spans="1:9" ht="12" customHeight="1">
      <c r="A438" s="26">
        <v>1320</v>
      </c>
      <c r="B438" s="26">
        <v>115</v>
      </c>
      <c r="C438" s="26" t="s">
        <v>1907</v>
      </c>
      <c r="D438" s="26" t="s">
        <v>671</v>
      </c>
      <c r="E438" s="28" t="s">
        <v>682</v>
      </c>
      <c r="F438" s="19">
        <v>520</v>
      </c>
      <c r="G438" s="6">
        <v>561.5</v>
      </c>
      <c r="H438" s="6">
        <v>561.4</v>
      </c>
      <c r="I438" s="110">
        <f t="shared" si="6"/>
        <v>99.98219056099732</v>
      </c>
    </row>
    <row r="439" spans="1:9" ht="12" customHeight="1">
      <c r="A439" s="26">
        <v>1321</v>
      </c>
      <c r="B439" s="26">
        <v>115</v>
      </c>
      <c r="C439" s="26" t="s">
        <v>1907</v>
      </c>
      <c r="D439" s="26" t="s">
        <v>671</v>
      </c>
      <c r="E439" s="28" t="s">
        <v>640</v>
      </c>
      <c r="F439" s="19">
        <v>1500</v>
      </c>
      <c r="G439" s="6">
        <v>2500</v>
      </c>
      <c r="H439" s="6">
        <v>1771.8</v>
      </c>
      <c r="I439" s="110">
        <f t="shared" si="6"/>
        <v>70.872</v>
      </c>
    </row>
    <row r="440" spans="1:9" ht="12.75">
      <c r="A440" s="26">
        <v>1322</v>
      </c>
      <c r="B440" s="26">
        <v>115</v>
      </c>
      <c r="C440" s="26" t="s">
        <v>1907</v>
      </c>
      <c r="D440" s="26" t="s">
        <v>671</v>
      </c>
      <c r="E440" s="28" t="s">
        <v>683</v>
      </c>
      <c r="F440" s="19">
        <v>550</v>
      </c>
      <c r="G440" s="6">
        <v>670</v>
      </c>
      <c r="H440" s="6">
        <v>550.9</v>
      </c>
      <c r="I440" s="110">
        <f t="shared" si="6"/>
        <v>82.22388059701493</v>
      </c>
    </row>
    <row r="441" spans="1:9" ht="12.75">
      <c r="A441" s="26">
        <v>1323</v>
      </c>
      <c r="B441" s="26">
        <v>115</v>
      </c>
      <c r="C441" s="26" t="s">
        <v>1907</v>
      </c>
      <c r="D441" s="26" t="s">
        <v>671</v>
      </c>
      <c r="E441" s="28" t="s">
        <v>641</v>
      </c>
      <c r="F441" s="19">
        <v>1000</v>
      </c>
      <c r="G441" s="6">
        <v>948.5</v>
      </c>
      <c r="H441" s="6">
        <v>797</v>
      </c>
      <c r="I441" s="110">
        <f t="shared" si="6"/>
        <v>84.02741170268845</v>
      </c>
    </row>
    <row r="442" spans="1:9" ht="12.75">
      <c r="A442" s="26">
        <v>1324</v>
      </c>
      <c r="B442" s="26">
        <v>115</v>
      </c>
      <c r="C442" s="26" t="s">
        <v>1907</v>
      </c>
      <c r="D442" s="26" t="s">
        <v>671</v>
      </c>
      <c r="E442" s="28" t="s">
        <v>642</v>
      </c>
      <c r="F442" s="19">
        <v>60</v>
      </c>
      <c r="G442" s="6">
        <v>60</v>
      </c>
      <c r="H442" s="6">
        <v>54.6</v>
      </c>
      <c r="I442" s="110">
        <f t="shared" si="6"/>
        <v>91</v>
      </c>
    </row>
    <row r="443" spans="1:9" ht="12.75">
      <c r="A443" s="26">
        <v>1325</v>
      </c>
      <c r="B443" s="26">
        <v>115</v>
      </c>
      <c r="C443" s="26" t="s">
        <v>1907</v>
      </c>
      <c r="D443" s="26" t="s">
        <v>671</v>
      </c>
      <c r="E443" s="28" t="s">
        <v>1735</v>
      </c>
      <c r="F443" s="19">
        <v>150</v>
      </c>
      <c r="G443" s="6">
        <v>150</v>
      </c>
      <c r="H443" s="6">
        <v>140.7</v>
      </c>
      <c r="I443" s="110">
        <f t="shared" si="6"/>
        <v>93.8</v>
      </c>
    </row>
    <row r="444" spans="1:9" ht="12" customHeight="1">
      <c r="A444" s="26">
        <v>1326</v>
      </c>
      <c r="B444" s="26">
        <v>115</v>
      </c>
      <c r="C444" s="26">
        <v>5169</v>
      </c>
      <c r="D444" s="26">
        <v>3745</v>
      </c>
      <c r="E444" s="28" t="s">
        <v>687</v>
      </c>
      <c r="F444" s="19">
        <v>200</v>
      </c>
      <c r="G444" s="6">
        <v>204.5</v>
      </c>
      <c r="H444" s="6">
        <v>204.4</v>
      </c>
      <c r="I444" s="110">
        <f t="shared" si="6"/>
        <v>99.95110024449878</v>
      </c>
    </row>
    <row r="445" spans="1:71" s="10" customFormat="1" ht="12" customHeight="1">
      <c r="A445" s="26">
        <v>1327</v>
      </c>
      <c r="B445" s="26">
        <v>115</v>
      </c>
      <c r="C445" s="26">
        <v>5169</v>
      </c>
      <c r="D445" s="26">
        <v>6171</v>
      </c>
      <c r="E445" s="28" t="s">
        <v>668</v>
      </c>
      <c r="F445" s="19">
        <v>5</v>
      </c>
      <c r="G445" s="6">
        <v>12.3</v>
      </c>
      <c r="H445" s="6">
        <v>12.2</v>
      </c>
      <c r="I445" s="110">
        <f t="shared" si="6"/>
        <v>99.18699186991869</v>
      </c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</row>
    <row r="446" spans="1:9" ht="12" customHeight="1">
      <c r="A446" s="26">
        <v>1328</v>
      </c>
      <c r="B446" s="26">
        <v>115</v>
      </c>
      <c r="C446" s="26">
        <v>5169</v>
      </c>
      <c r="D446" s="26">
        <v>3639</v>
      </c>
      <c r="E446" s="28" t="s">
        <v>643</v>
      </c>
      <c r="F446" s="19">
        <v>489</v>
      </c>
      <c r="G446" s="6">
        <v>498.6</v>
      </c>
      <c r="H446" s="6">
        <v>498.5</v>
      </c>
      <c r="I446" s="110">
        <f t="shared" si="6"/>
        <v>99.97994384275972</v>
      </c>
    </row>
    <row r="447" spans="1:9" ht="12" customHeight="1">
      <c r="A447" s="26">
        <v>1575</v>
      </c>
      <c r="B447" s="26">
        <v>115</v>
      </c>
      <c r="C447" s="26">
        <v>5169</v>
      </c>
      <c r="D447" s="26">
        <v>3745</v>
      </c>
      <c r="E447" s="28" t="s">
        <v>889</v>
      </c>
      <c r="F447" s="19">
        <v>0</v>
      </c>
      <c r="G447" s="6">
        <v>81.5</v>
      </c>
      <c r="H447" s="6">
        <v>78.8</v>
      </c>
      <c r="I447" s="110">
        <f t="shared" si="6"/>
        <v>96.68711656441718</v>
      </c>
    </row>
    <row r="448" spans="1:9" ht="12" customHeight="1">
      <c r="A448" s="26">
        <v>1583</v>
      </c>
      <c r="B448" s="26">
        <v>115</v>
      </c>
      <c r="C448" s="26">
        <v>5169</v>
      </c>
      <c r="D448" s="26">
        <v>3745</v>
      </c>
      <c r="E448" s="28" t="s">
        <v>213</v>
      </c>
      <c r="F448" s="19">
        <v>0</v>
      </c>
      <c r="G448" s="6">
        <v>380</v>
      </c>
      <c r="H448" s="6">
        <v>317.2</v>
      </c>
      <c r="I448" s="110">
        <f t="shared" si="6"/>
        <v>83.47368421052632</v>
      </c>
    </row>
    <row r="449" spans="1:10" ht="12" customHeight="1">
      <c r="A449" s="26">
        <v>1602</v>
      </c>
      <c r="B449" s="26">
        <v>115</v>
      </c>
      <c r="C449" s="26">
        <v>5169</v>
      </c>
      <c r="D449" s="26">
        <v>3745</v>
      </c>
      <c r="E449" s="28" t="s">
        <v>1334</v>
      </c>
      <c r="F449" s="19">
        <v>0</v>
      </c>
      <c r="G449" s="6">
        <v>200</v>
      </c>
      <c r="H449" s="6">
        <v>159</v>
      </c>
      <c r="I449" s="110">
        <f t="shared" si="6"/>
        <v>79.5</v>
      </c>
      <c r="J449" s="5"/>
    </row>
    <row r="450" spans="1:10" ht="11.25" customHeight="1">
      <c r="A450" s="26">
        <v>1642</v>
      </c>
      <c r="B450" s="26">
        <v>115</v>
      </c>
      <c r="C450" s="26">
        <v>5169</v>
      </c>
      <c r="D450" s="26">
        <v>3745</v>
      </c>
      <c r="E450" s="28" t="s">
        <v>181</v>
      </c>
      <c r="F450" s="19">
        <v>0</v>
      </c>
      <c r="G450" s="6">
        <v>7455.6</v>
      </c>
      <c r="H450" s="6">
        <v>2455.6</v>
      </c>
      <c r="I450" s="110">
        <f>(H450/G450)*100</f>
        <v>32.93631632598315</v>
      </c>
      <c r="J450" s="5"/>
    </row>
    <row r="451" spans="1:10" ht="12" customHeight="1">
      <c r="A451" s="26">
        <v>1667</v>
      </c>
      <c r="B451" s="26">
        <v>115</v>
      </c>
      <c r="C451" s="26">
        <v>5169</v>
      </c>
      <c r="D451" s="26">
        <v>3745</v>
      </c>
      <c r="E451" s="28" t="s">
        <v>644</v>
      </c>
      <c r="F451" s="19">
        <v>0</v>
      </c>
      <c r="G451" s="6">
        <v>1230</v>
      </c>
      <c r="H451" s="6">
        <v>397.6</v>
      </c>
      <c r="I451" s="110">
        <f>(H451/G451)*100</f>
        <v>32.32520325203252</v>
      </c>
      <c r="J451" s="5"/>
    </row>
    <row r="452" spans="1:10" ht="12" customHeight="1">
      <c r="A452" s="26">
        <v>1643</v>
      </c>
      <c r="B452" s="26">
        <v>115</v>
      </c>
      <c r="C452" s="26">
        <v>5169</v>
      </c>
      <c r="D452" s="26">
        <v>3722</v>
      </c>
      <c r="E452" s="28" t="s">
        <v>1333</v>
      </c>
      <c r="F452" s="19">
        <v>0</v>
      </c>
      <c r="G452" s="6">
        <v>21557.6</v>
      </c>
      <c r="H452" s="6">
        <v>17757.5</v>
      </c>
      <c r="I452" s="110">
        <f>(H452/G452)*100</f>
        <v>82.37234200467584</v>
      </c>
      <c r="J452" s="5"/>
    </row>
    <row r="453" spans="1:9" ht="12" customHeight="1">
      <c r="A453" s="26">
        <v>1329</v>
      </c>
      <c r="B453" s="26">
        <v>115</v>
      </c>
      <c r="C453" s="26" t="s">
        <v>1913</v>
      </c>
      <c r="D453" s="26" t="s">
        <v>1840</v>
      </c>
      <c r="E453" s="28" t="s">
        <v>1770</v>
      </c>
      <c r="F453" s="19">
        <v>200</v>
      </c>
      <c r="G453" s="6">
        <v>100</v>
      </c>
      <c r="H453" s="6">
        <v>39.2</v>
      </c>
      <c r="I453" s="110">
        <f t="shared" si="6"/>
        <v>39.2</v>
      </c>
    </row>
    <row r="454" spans="1:9" ht="12" customHeight="1">
      <c r="A454" s="26">
        <v>1330</v>
      </c>
      <c r="B454" s="26">
        <v>115</v>
      </c>
      <c r="C454" s="26" t="s">
        <v>1913</v>
      </c>
      <c r="D454" s="26" t="s">
        <v>1840</v>
      </c>
      <c r="E454" s="28" t="s">
        <v>669</v>
      </c>
      <c r="F454" s="19">
        <v>150</v>
      </c>
      <c r="G454" s="6">
        <v>150</v>
      </c>
      <c r="H454" s="6">
        <v>33.5</v>
      </c>
      <c r="I454" s="110">
        <f t="shared" si="6"/>
        <v>22.333333333333332</v>
      </c>
    </row>
    <row r="455" spans="1:9" ht="12.75">
      <c r="A455" s="26">
        <v>1331</v>
      </c>
      <c r="B455" s="26">
        <v>115</v>
      </c>
      <c r="C455" s="26" t="s">
        <v>1913</v>
      </c>
      <c r="D455" s="26" t="s">
        <v>1840</v>
      </c>
      <c r="E455" s="28" t="s">
        <v>670</v>
      </c>
      <c r="F455" s="19">
        <v>20000</v>
      </c>
      <c r="G455" s="6">
        <v>22662</v>
      </c>
      <c r="H455" s="6">
        <v>21302.6</v>
      </c>
      <c r="I455" s="110">
        <f t="shared" si="6"/>
        <v>94.00141205542317</v>
      </c>
    </row>
    <row r="456" spans="1:9" ht="12.75">
      <c r="A456" s="26">
        <v>1332</v>
      </c>
      <c r="B456" s="26">
        <v>115</v>
      </c>
      <c r="C456" s="26" t="s">
        <v>1913</v>
      </c>
      <c r="D456" s="26" t="s">
        <v>1840</v>
      </c>
      <c r="E456" s="28" t="s">
        <v>1862</v>
      </c>
      <c r="F456" s="19">
        <v>1500</v>
      </c>
      <c r="G456" s="6">
        <v>7997</v>
      </c>
      <c r="H456" s="6">
        <v>6551.8</v>
      </c>
      <c r="I456" s="110">
        <f t="shared" si="6"/>
        <v>81.92822308365638</v>
      </c>
    </row>
    <row r="457" spans="1:9" ht="12" customHeight="1">
      <c r="A457" s="26">
        <v>1333</v>
      </c>
      <c r="B457" s="26">
        <v>115</v>
      </c>
      <c r="C457" s="31">
        <v>5171</v>
      </c>
      <c r="D457" s="31">
        <v>2212</v>
      </c>
      <c r="E457" s="46" t="s">
        <v>822</v>
      </c>
      <c r="F457" s="19">
        <v>1100</v>
      </c>
      <c r="G457" s="6">
        <v>1300</v>
      </c>
      <c r="H457" s="6">
        <v>1130.1</v>
      </c>
      <c r="I457" s="110">
        <f t="shared" si="6"/>
        <v>86.93076923076923</v>
      </c>
    </row>
    <row r="458" spans="1:9" ht="12" customHeight="1">
      <c r="A458" s="26">
        <v>1641</v>
      </c>
      <c r="B458" s="26">
        <v>115</v>
      </c>
      <c r="C458" s="26">
        <v>5171</v>
      </c>
      <c r="D458" s="26">
        <v>2212</v>
      </c>
      <c r="E458" s="28" t="s">
        <v>482</v>
      </c>
      <c r="F458" s="19">
        <v>0</v>
      </c>
      <c r="G458" s="6">
        <v>14400</v>
      </c>
      <c r="H458" s="6">
        <v>11929</v>
      </c>
      <c r="I458" s="110">
        <f t="shared" si="6"/>
        <v>82.84027777777779</v>
      </c>
    </row>
    <row r="459" spans="1:9" ht="12" customHeight="1">
      <c r="A459" s="26">
        <v>1334</v>
      </c>
      <c r="B459" s="26">
        <v>115</v>
      </c>
      <c r="C459" s="31">
        <v>5171</v>
      </c>
      <c r="D459" s="31">
        <v>2219</v>
      </c>
      <c r="E459" s="46" t="s">
        <v>1771</v>
      </c>
      <c r="F459" s="19">
        <v>100</v>
      </c>
      <c r="G459" s="6">
        <v>273</v>
      </c>
      <c r="H459" s="6">
        <v>197.6</v>
      </c>
      <c r="I459" s="110">
        <f t="shared" si="6"/>
        <v>72.38095238095238</v>
      </c>
    </row>
    <row r="460" spans="1:9" ht="12" customHeight="1">
      <c r="A460" s="26">
        <v>1335</v>
      </c>
      <c r="B460" s="26">
        <v>115</v>
      </c>
      <c r="C460" s="26" t="s">
        <v>1913</v>
      </c>
      <c r="D460" s="26">
        <v>2310</v>
      </c>
      <c r="E460" s="28" t="s">
        <v>1870</v>
      </c>
      <c r="F460" s="19">
        <v>40</v>
      </c>
      <c r="G460" s="6">
        <v>62.3</v>
      </c>
      <c r="H460" s="6">
        <v>62.3</v>
      </c>
      <c r="I460" s="110">
        <f t="shared" si="6"/>
        <v>100</v>
      </c>
    </row>
    <row r="461" spans="1:71" s="9" customFormat="1" ht="12" customHeight="1">
      <c r="A461" s="26">
        <v>1336</v>
      </c>
      <c r="B461" s="26">
        <v>115</v>
      </c>
      <c r="C461" s="26" t="s">
        <v>1913</v>
      </c>
      <c r="D461" s="26">
        <v>2321</v>
      </c>
      <c r="E461" s="28" t="s">
        <v>1871</v>
      </c>
      <c r="F461" s="19">
        <v>2000</v>
      </c>
      <c r="G461" s="6">
        <v>2255.8</v>
      </c>
      <c r="H461" s="6">
        <v>2255.8</v>
      </c>
      <c r="I461" s="110">
        <f t="shared" si="6"/>
        <v>100</v>
      </c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</row>
    <row r="462" spans="1:71" s="9" customFormat="1" ht="12" customHeight="1">
      <c r="A462" s="26">
        <v>1664</v>
      </c>
      <c r="B462" s="26">
        <v>115</v>
      </c>
      <c r="C462" s="26">
        <v>5171</v>
      </c>
      <c r="D462" s="26">
        <v>2341</v>
      </c>
      <c r="E462" s="28" t="s">
        <v>1187</v>
      </c>
      <c r="F462" s="19">
        <v>0</v>
      </c>
      <c r="G462" s="6">
        <v>535</v>
      </c>
      <c r="H462" s="6">
        <v>525.7</v>
      </c>
      <c r="I462" s="110">
        <f t="shared" si="6"/>
        <v>98.26168224299067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</row>
    <row r="463" spans="1:71" s="9" customFormat="1" ht="12" customHeight="1">
      <c r="A463" s="26">
        <v>1337</v>
      </c>
      <c r="B463" s="26">
        <v>115</v>
      </c>
      <c r="C463" s="26">
        <v>5171</v>
      </c>
      <c r="D463" s="26">
        <v>3745</v>
      </c>
      <c r="E463" s="28" t="s">
        <v>688</v>
      </c>
      <c r="F463" s="19">
        <v>500</v>
      </c>
      <c r="G463" s="6">
        <v>520</v>
      </c>
      <c r="H463" s="6">
        <v>519.8</v>
      </c>
      <c r="I463" s="110">
        <f t="shared" si="6"/>
        <v>99.96153846153845</v>
      </c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</row>
    <row r="464" spans="1:71" s="9" customFormat="1" ht="12" customHeight="1">
      <c r="A464" s="26">
        <v>1599</v>
      </c>
      <c r="B464" s="26">
        <v>115</v>
      </c>
      <c r="C464" s="26">
        <v>5171</v>
      </c>
      <c r="D464" s="26">
        <v>3326</v>
      </c>
      <c r="E464" s="28" t="s">
        <v>1343</v>
      </c>
      <c r="F464" s="19">
        <v>0</v>
      </c>
      <c r="G464" s="6">
        <v>300</v>
      </c>
      <c r="H464" s="6">
        <v>163</v>
      </c>
      <c r="I464" s="110">
        <f t="shared" si="6"/>
        <v>54.333333333333336</v>
      </c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</row>
    <row r="465" spans="1:71" s="9" customFormat="1" ht="12" customHeight="1">
      <c r="A465" s="26">
        <v>1582</v>
      </c>
      <c r="B465" s="26">
        <v>115</v>
      </c>
      <c r="C465" s="26">
        <v>5363</v>
      </c>
      <c r="D465" s="26">
        <v>3722</v>
      </c>
      <c r="E465" s="28" t="s">
        <v>1186</v>
      </c>
      <c r="F465" s="19">
        <v>0</v>
      </c>
      <c r="G465" s="6">
        <v>20</v>
      </c>
      <c r="H465" s="6">
        <v>20</v>
      </c>
      <c r="I465" s="110">
        <f t="shared" si="6"/>
        <v>100</v>
      </c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</row>
    <row r="466" spans="1:71" s="9" customFormat="1" ht="12" customHeight="1">
      <c r="A466" s="26">
        <v>1555</v>
      </c>
      <c r="B466" s="26">
        <v>115</v>
      </c>
      <c r="C466" s="26">
        <v>5909</v>
      </c>
      <c r="D466" s="26">
        <v>3419</v>
      </c>
      <c r="E466" s="28" t="s">
        <v>645</v>
      </c>
      <c r="F466" s="19">
        <v>0</v>
      </c>
      <c r="G466" s="6">
        <v>12</v>
      </c>
      <c r="H466" s="6">
        <v>12</v>
      </c>
      <c r="I466" s="110">
        <f>(H466/G466)*100</f>
        <v>100</v>
      </c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</row>
    <row r="467" spans="1:71" s="9" customFormat="1" ht="12" customHeight="1">
      <c r="A467" s="26">
        <v>1654</v>
      </c>
      <c r="B467" s="26">
        <v>115</v>
      </c>
      <c r="C467" s="26">
        <v>5171</v>
      </c>
      <c r="D467" s="26">
        <v>3639</v>
      </c>
      <c r="E467" s="28" t="s">
        <v>1329</v>
      </c>
      <c r="F467" s="19">
        <v>0</v>
      </c>
      <c r="G467" s="6">
        <v>0</v>
      </c>
      <c r="H467" s="6">
        <v>1400</v>
      </c>
      <c r="I467" s="465" t="s">
        <v>1801</v>
      </c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</row>
    <row r="468" spans="1:9" ht="12" customHeight="1">
      <c r="A468" s="27"/>
      <c r="B468" s="21" t="s">
        <v>1636</v>
      </c>
      <c r="C468" s="22"/>
      <c r="D468" s="45"/>
      <c r="E468" s="29" t="s">
        <v>1570</v>
      </c>
      <c r="F468" s="23">
        <f>SUBTOTAL(9,F393:F467)</f>
        <v>126400</v>
      </c>
      <c r="G468" s="7">
        <f>SUBTOTAL(9,G393:G467)</f>
        <v>183147.69999999998</v>
      </c>
      <c r="H468" s="7">
        <f>SUBTOTAL(9,H393:H467)</f>
        <v>162660.23299999998</v>
      </c>
      <c r="I468" s="113">
        <f t="shared" si="6"/>
        <v>88.81369135402738</v>
      </c>
    </row>
    <row r="469" spans="1:9" ht="12" customHeight="1">
      <c r="A469" s="26">
        <v>1338</v>
      </c>
      <c r="B469" s="26">
        <v>116</v>
      </c>
      <c r="C469" s="26">
        <v>5137</v>
      </c>
      <c r="D469" s="26" t="s">
        <v>76</v>
      </c>
      <c r="E469" s="28" t="s">
        <v>127</v>
      </c>
      <c r="F469" s="19">
        <v>1500</v>
      </c>
      <c r="G469" s="6">
        <v>2438</v>
      </c>
      <c r="H469" s="6">
        <v>1937.3</v>
      </c>
      <c r="I469" s="110">
        <f t="shared" si="6"/>
        <v>79.46267432321575</v>
      </c>
    </row>
    <row r="470" spans="1:9" ht="12" customHeight="1">
      <c r="A470" s="26">
        <v>1339</v>
      </c>
      <c r="B470" s="26">
        <v>116</v>
      </c>
      <c r="C470" s="26">
        <v>5163</v>
      </c>
      <c r="D470" s="26">
        <v>3635</v>
      </c>
      <c r="E470" s="28" t="s">
        <v>209</v>
      </c>
      <c r="F470" s="53">
        <v>20</v>
      </c>
      <c r="G470" s="105">
        <v>1.7</v>
      </c>
      <c r="H470" s="105">
        <v>1.6</v>
      </c>
      <c r="I470" s="110">
        <f t="shared" si="6"/>
        <v>94.11764705882354</v>
      </c>
    </row>
    <row r="471" spans="1:9" ht="12" customHeight="1">
      <c r="A471" s="26">
        <v>1340</v>
      </c>
      <c r="B471" s="26">
        <v>116</v>
      </c>
      <c r="C471" s="26" t="s">
        <v>94</v>
      </c>
      <c r="D471" s="26" t="s">
        <v>1613</v>
      </c>
      <c r="E471" s="28" t="s">
        <v>1924</v>
      </c>
      <c r="F471" s="53">
        <v>2500</v>
      </c>
      <c r="G471" s="105">
        <v>770</v>
      </c>
      <c r="H471" s="105">
        <v>768.3</v>
      </c>
      <c r="I471" s="110">
        <f t="shared" si="6"/>
        <v>99.77922077922078</v>
      </c>
    </row>
    <row r="472" spans="1:9" ht="12" customHeight="1">
      <c r="A472" s="26">
        <v>1341</v>
      </c>
      <c r="B472" s="26">
        <v>116</v>
      </c>
      <c r="C472" s="26" t="s">
        <v>1906</v>
      </c>
      <c r="D472" s="26" t="s">
        <v>76</v>
      </c>
      <c r="E472" s="28" t="s">
        <v>617</v>
      </c>
      <c r="F472" s="53">
        <v>1000</v>
      </c>
      <c r="G472" s="105">
        <v>1085</v>
      </c>
      <c r="H472" s="105">
        <v>1084.9</v>
      </c>
      <c r="I472" s="110">
        <f t="shared" si="6"/>
        <v>99.99078341013826</v>
      </c>
    </row>
    <row r="473" spans="1:9" ht="12" customHeight="1">
      <c r="A473" s="26">
        <v>1342</v>
      </c>
      <c r="B473" s="26">
        <v>116</v>
      </c>
      <c r="C473" s="26" t="s">
        <v>1906</v>
      </c>
      <c r="D473" s="26" t="s">
        <v>76</v>
      </c>
      <c r="E473" s="28" t="s">
        <v>618</v>
      </c>
      <c r="F473" s="53">
        <v>5200</v>
      </c>
      <c r="G473" s="105">
        <v>5000</v>
      </c>
      <c r="H473" s="105">
        <v>4892.8</v>
      </c>
      <c r="I473" s="110">
        <f t="shared" si="6"/>
        <v>97.856</v>
      </c>
    </row>
    <row r="474" spans="1:9" ht="12" customHeight="1">
      <c r="A474" s="26">
        <v>1343</v>
      </c>
      <c r="B474" s="26">
        <v>116</v>
      </c>
      <c r="C474" s="26" t="s">
        <v>1906</v>
      </c>
      <c r="D474" s="26" t="s">
        <v>76</v>
      </c>
      <c r="E474" s="28" t="s">
        <v>134</v>
      </c>
      <c r="F474" s="53">
        <v>1700</v>
      </c>
      <c r="G474" s="105">
        <v>750</v>
      </c>
      <c r="H474" s="105">
        <v>721.6</v>
      </c>
      <c r="I474" s="110">
        <f t="shared" si="6"/>
        <v>96.21333333333334</v>
      </c>
    </row>
    <row r="475" spans="1:9" ht="12" customHeight="1">
      <c r="A475" s="26">
        <v>1344</v>
      </c>
      <c r="B475" s="26">
        <v>116</v>
      </c>
      <c r="C475" s="26" t="s">
        <v>1906</v>
      </c>
      <c r="D475" s="26" t="s">
        <v>76</v>
      </c>
      <c r="E475" s="28" t="s">
        <v>126</v>
      </c>
      <c r="F475" s="19">
        <v>1000</v>
      </c>
      <c r="G475" s="6">
        <v>1000</v>
      </c>
      <c r="H475" s="6">
        <v>928.7</v>
      </c>
      <c r="I475" s="110">
        <f t="shared" si="6"/>
        <v>92.87</v>
      </c>
    </row>
    <row r="476" spans="1:9" ht="12" customHeight="1">
      <c r="A476" s="26">
        <v>1345</v>
      </c>
      <c r="B476" s="26">
        <v>116</v>
      </c>
      <c r="C476" s="26" t="s">
        <v>1907</v>
      </c>
      <c r="D476" s="26" t="s">
        <v>1613</v>
      </c>
      <c r="E476" s="28" t="s">
        <v>620</v>
      </c>
      <c r="F476" s="53">
        <v>1000</v>
      </c>
      <c r="G476" s="105">
        <v>1006.8</v>
      </c>
      <c r="H476" s="105">
        <v>1006.8</v>
      </c>
      <c r="I476" s="110">
        <f t="shared" si="6"/>
        <v>100</v>
      </c>
    </row>
    <row r="477" spans="1:9" ht="12" customHeight="1">
      <c r="A477" s="26">
        <v>1346</v>
      </c>
      <c r="B477" s="26">
        <v>116</v>
      </c>
      <c r="C477" s="26" t="s">
        <v>1907</v>
      </c>
      <c r="D477" s="26" t="s">
        <v>1613</v>
      </c>
      <c r="E477" s="28" t="s">
        <v>621</v>
      </c>
      <c r="F477" s="53">
        <v>50</v>
      </c>
      <c r="G477" s="105">
        <v>26.2</v>
      </c>
      <c r="H477" s="105">
        <v>26.2</v>
      </c>
      <c r="I477" s="110">
        <f t="shared" si="6"/>
        <v>100</v>
      </c>
    </row>
    <row r="478" spans="1:9" ht="12" customHeight="1">
      <c r="A478" s="26">
        <v>1347</v>
      </c>
      <c r="B478" s="26">
        <v>116</v>
      </c>
      <c r="C478" s="26" t="s">
        <v>1907</v>
      </c>
      <c r="D478" s="26" t="s">
        <v>1613</v>
      </c>
      <c r="E478" s="28" t="s">
        <v>37</v>
      </c>
      <c r="F478" s="53">
        <v>750</v>
      </c>
      <c r="G478" s="105">
        <v>750</v>
      </c>
      <c r="H478" s="105">
        <v>804</v>
      </c>
      <c r="I478" s="110">
        <f t="shared" si="6"/>
        <v>107.2</v>
      </c>
    </row>
    <row r="479" spans="1:9" ht="12" customHeight="1">
      <c r="A479" s="26">
        <v>1348</v>
      </c>
      <c r="B479" s="26">
        <v>116</v>
      </c>
      <c r="C479" s="26" t="s">
        <v>1907</v>
      </c>
      <c r="D479" s="26" t="s">
        <v>1613</v>
      </c>
      <c r="E479" s="28" t="s">
        <v>622</v>
      </c>
      <c r="F479" s="53">
        <v>300</v>
      </c>
      <c r="G479" s="105">
        <v>0</v>
      </c>
      <c r="H479" s="105">
        <v>0</v>
      </c>
      <c r="I479" s="465" t="s">
        <v>1801</v>
      </c>
    </row>
    <row r="480" spans="1:9" ht="12" customHeight="1">
      <c r="A480" s="26">
        <v>1349</v>
      </c>
      <c r="B480" s="26">
        <v>116</v>
      </c>
      <c r="C480" s="84">
        <v>5169</v>
      </c>
      <c r="D480" s="84">
        <v>3639</v>
      </c>
      <c r="E480" s="58" t="s">
        <v>646</v>
      </c>
      <c r="F480" s="53">
        <v>2400</v>
      </c>
      <c r="G480" s="105">
        <v>140.7</v>
      </c>
      <c r="H480" s="105">
        <v>140.7</v>
      </c>
      <c r="I480" s="465">
        <f t="shared" si="6"/>
        <v>100</v>
      </c>
    </row>
    <row r="481" spans="1:9" ht="12" customHeight="1">
      <c r="A481" s="26">
        <v>1350</v>
      </c>
      <c r="B481" s="26">
        <v>116</v>
      </c>
      <c r="C481" s="84">
        <v>5169</v>
      </c>
      <c r="D481" s="84">
        <v>3639</v>
      </c>
      <c r="E481" s="58" t="s">
        <v>203</v>
      </c>
      <c r="F481" s="53">
        <v>200</v>
      </c>
      <c r="G481" s="105">
        <v>0</v>
      </c>
      <c r="H481" s="105">
        <v>0</v>
      </c>
      <c r="I481" s="465" t="s">
        <v>1801</v>
      </c>
    </row>
    <row r="482" spans="1:9" ht="12" customHeight="1">
      <c r="A482" s="26">
        <v>1351</v>
      </c>
      <c r="B482" s="26">
        <v>116</v>
      </c>
      <c r="C482" s="84">
        <v>5169</v>
      </c>
      <c r="D482" s="84">
        <v>3639</v>
      </c>
      <c r="E482" s="58" t="s">
        <v>129</v>
      </c>
      <c r="F482" s="19">
        <v>126</v>
      </c>
      <c r="G482" s="6">
        <v>126</v>
      </c>
      <c r="H482" s="6">
        <v>126</v>
      </c>
      <c r="I482" s="110">
        <f t="shared" si="6"/>
        <v>100</v>
      </c>
    </row>
    <row r="483" spans="1:9" ht="12" customHeight="1">
      <c r="A483" s="26">
        <v>1352</v>
      </c>
      <c r="B483" s="26">
        <v>116</v>
      </c>
      <c r="C483" s="26" t="s">
        <v>1919</v>
      </c>
      <c r="D483" s="26" t="s">
        <v>1613</v>
      </c>
      <c r="E483" s="28" t="s">
        <v>205</v>
      </c>
      <c r="F483" s="53">
        <v>30</v>
      </c>
      <c r="G483" s="105">
        <v>14.6</v>
      </c>
      <c r="H483" s="105">
        <v>14.6</v>
      </c>
      <c r="I483" s="110">
        <f t="shared" si="6"/>
        <v>100</v>
      </c>
    </row>
    <row r="484" spans="1:9" ht="12" customHeight="1">
      <c r="A484" s="26">
        <v>1353</v>
      </c>
      <c r="B484" s="26">
        <v>116</v>
      </c>
      <c r="C484" s="26">
        <v>5164</v>
      </c>
      <c r="D484" s="26">
        <v>3635</v>
      </c>
      <c r="E484" s="28" t="s">
        <v>1903</v>
      </c>
      <c r="F484" s="53">
        <v>10</v>
      </c>
      <c r="G484" s="105">
        <v>138.9</v>
      </c>
      <c r="H484" s="105">
        <v>158.6</v>
      </c>
      <c r="I484" s="110">
        <f t="shared" si="6"/>
        <v>114.18286537077034</v>
      </c>
    </row>
    <row r="485" spans="1:9" ht="12" customHeight="1">
      <c r="A485" s="26">
        <v>1354</v>
      </c>
      <c r="B485" s="26">
        <v>116</v>
      </c>
      <c r="C485" s="26">
        <v>5172</v>
      </c>
      <c r="D485" s="26">
        <v>6171</v>
      </c>
      <c r="E485" s="28" t="s">
        <v>128</v>
      </c>
      <c r="F485" s="53">
        <v>500</v>
      </c>
      <c r="G485" s="105">
        <v>500</v>
      </c>
      <c r="H485" s="105">
        <v>481.2</v>
      </c>
      <c r="I485" s="110">
        <f t="shared" si="6"/>
        <v>96.24</v>
      </c>
    </row>
    <row r="486" spans="1:9" ht="12" customHeight="1">
      <c r="A486" s="26">
        <v>1583</v>
      </c>
      <c r="B486" s="26">
        <v>116</v>
      </c>
      <c r="C486" s="26">
        <v>5169</v>
      </c>
      <c r="D486" s="26">
        <v>6171</v>
      </c>
      <c r="E486" s="28" t="s">
        <v>1760</v>
      </c>
      <c r="F486" s="53">
        <v>0</v>
      </c>
      <c r="G486" s="105">
        <v>370</v>
      </c>
      <c r="H486" s="105">
        <v>369.9</v>
      </c>
      <c r="I486" s="110">
        <f t="shared" si="6"/>
        <v>99.97297297297297</v>
      </c>
    </row>
    <row r="487" spans="1:10" ht="12" customHeight="1">
      <c r="A487" s="26">
        <v>1192</v>
      </c>
      <c r="B487" s="26">
        <v>116</v>
      </c>
      <c r="C487" s="26">
        <v>5139</v>
      </c>
      <c r="D487" s="26">
        <v>6171</v>
      </c>
      <c r="E487" s="28" t="s">
        <v>92</v>
      </c>
      <c r="F487" s="53">
        <v>0</v>
      </c>
      <c r="G487" s="105">
        <v>48.4</v>
      </c>
      <c r="H487" s="105">
        <v>38.1</v>
      </c>
      <c r="I487" s="110">
        <f t="shared" si="6"/>
        <v>78.71900826446281</v>
      </c>
      <c r="J487" s="5"/>
    </row>
    <row r="488" spans="1:10" ht="12" customHeight="1">
      <c r="A488" s="26">
        <v>1208</v>
      </c>
      <c r="B488" s="26">
        <v>116</v>
      </c>
      <c r="C488" s="26">
        <v>5166</v>
      </c>
      <c r="D488" s="26">
        <v>6171</v>
      </c>
      <c r="E488" s="28" t="s">
        <v>647</v>
      </c>
      <c r="F488" s="53">
        <v>0</v>
      </c>
      <c r="G488" s="105">
        <v>2.4</v>
      </c>
      <c r="H488" s="105">
        <v>0</v>
      </c>
      <c r="I488" s="110">
        <f t="shared" si="6"/>
        <v>0</v>
      </c>
      <c r="J488" s="5"/>
    </row>
    <row r="489" spans="1:10" ht="12" customHeight="1">
      <c r="A489" s="26">
        <v>1211</v>
      </c>
      <c r="B489" s="26">
        <v>116</v>
      </c>
      <c r="C489" s="26">
        <v>5168</v>
      </c>
      <c r="D489" s="26">
        <v>6171</v>
      </c>
      <c r="E489" s="28" t="s">
        <v>1336</v>
      </c>
      <c r="F489" s="53">
        <v>0</v>
      </c>
      <c r="G489" s="105">
        <v>19.5</v>
      </c>
      <c r="H489" s="105">
        <v>0</v>
      </c>
      <c r="I489" s="110">
        <f t="shared" si="6"/>
        <v>0</v>
      </c>
      <c r="J489" s="5"/>
    </row>
    <row r="490" spans="1:10" ht="12" customHeight="1">
      <c r="A490" s="26">
        <v>1212</v>
      </c>
      <c r="B490" s="26">
        <v>116</v>
      </c>
      <c r="C490" s="26">
        <v>5168</v>
      </c>
      <c r="D490" s="26">
        <v>6171</v>
      </c>
      <c r="E490" s="28" t="s">
        <v>1335</v>
      </c>
      <c r="F490" s="53">
        <v>0</v>
      </c>
      <c r="G490" s="105">
        <v>81</v>
      </c>
      <c r="H490" s="105">
        <v>20.3</v>
      </c>
      <c r="I490" s="110">
        <f t="shared" si="6"/>
        <v>25.061728395061728</v>
      </c>
      <c r="J490" s="5"/>
    </row>
    <row r="491" spans="1:10" ht="12" customHeight="1">
      <c r="A491" s="26">
        <v>1213</v>
      </c>
      <c r="B491" s="26">
        <v>116</v>
      </c>
      <c r="C491" s="26">
        <v>5168</v>
      </c>
      <c r="D491" s="26">
        <v>6171</v>
      </c>
      <c r="E491" s="28" t="s">
        <v>648</v>
      </c>
      <c r="F491" s="53">
        <v>0</v>
      </c>
      <c r="G491" s="105">
        <v>315.8</v>
      </c>
      <c r="H491" s="105">
        <v>131.9</v>
      </c>
      <c r="I491" s="110">
        <f t="shared" si="6"/>
        <v>41.76694110196327</v>
      </c>
      <c r="J491" s="5"/>
    </row>
    <row r="492" spans="1:10" ht="12" customHeight="1">
      <c r="A492" s="26">
        <v>1224</v>
      </c>
      <c r="B492" s="26">
        <v>116</v>
      </c>
      <c r="C492" s="26">
        <v>5169</v>
      </c>
      <c r="D492" s="26">
        <v>6171</v>
      </c>
      <c r="E492" s="28" t="s">
        <v>829</v>
      </c>
      <c r="F492" s="53">
        <v>0</v>
      </c>
      <c r="G492" s="105">
        <v>164.8</v>
      </c>
      <c r="H492" s="105">
        <v>7.3</v>
      </c>
      <c r="I492" s="110">
        <f t="shared" si="6"/>
        <v>4.429611650485437</v>
      </c>
      <c r="J492" s="5"/>
    </row>
    <row r="493" spans="1:10" ht="12" customHeight="1">
      <c r="A493" s="26">
        <v>1231</v>
      </c>
      <c r="B493" s="26">
        <v>116</v>
      </c>
      <c r="C493" s="26">
        <v>5171</v>
      </c>
      <c r="D493" s="26">
        <v>6171</v>
      </c>
      <c r="E493" s="28" t="s">
        <v>111</v>
      </c>
      <c r="F493" s="53">
        <v>0</v>
      </c>
      <c r="G493" s="105">
        <v>50</v>
      </c>
      <c r="H493" s="105">
        <v>20.5</v>
      </c>
      <c r="I493" s="110">
        <f t="shared" si="6"/>
        <v>41</v>
      </c>
      <c r="J493" s="5"/>
    </row>
    <row r="494" spans="1:10" ht="12" customHeight="1">
      <c r="A494" s="26">
        <v>1232</v>
      </c>
      <c r="B494" s="26">
        <v>116</v>
      </c>
      <c r="C494" s="26">
        <v>5172</v>
      </c>
      <c r="D494" s="26">
        <v>6171</v>
      </c>
      <c r="E494" s="28" t="s">
        <v>1609</v>
      </c>
      <c r="F494" s="53">
        <v>0</v>
      </c>
      <c r="G494" s="105">
        <v>9.9</v>
      </c>
      <c r="H494" s="105">
        <v>9.3</v>
      </c>
      <c r="I494" s="110">
        <f t="shared" si="6"/>
        <v>93.93939393939394</v>
      </c>
      <c r="J494" s="5"/>
    </row>
    <row r="495" spans="1:10" ht="12" customHeight="1">
      <c r="A495" s="26">
        <v>1235</v>
      </c>
      <c r="B495" s="26">
        <v>116</v>
      </c>
      <c r="C495" s="26">
        <v>5178</v>
      </c>
      <c r="D495" s="26">
        <v>6171</v>
      </c>
      <c r="E495" s="28" t="s">
        <v>649</v>
      </c>
      <c r="F495" s="53">
        <v>0</v>
      </c>
      <c r="G495" s="105">
        <v>3819.4</v>
      </c>
      <c r="H495" s="105">
        <v>3814</v>
      </c>
      <c r="I495" s="110">
        <f t="shared" si="6"/>
        <v>99.85861653662879</v>
      </c>
      <c r="J495" s="5"/>
    </row>
    <row r="496" spans="1:9" ht="12" customHeight="1">
      <c r="A496" s="27"/>
      <c r="B496" s="21" t="s">
        <v>1712</v>
      </c>
      <c r="C496" s="22"/>
      <c r="D496" s="45"/>
      <c r="E496" s="29" t="s">
        <v>903</v>
      </c>
      <c r="F496" s="23">
        <f>SUBTOTAL(9,F469:F485)</f>
        <v>18286</v>
      </c>
      <c r="G496" s="7">
        <f>SUBTOTAL(9,G469:G495)</f>
        <v>18629.1</v>
      </c>
      <c r="H496" s="7">
        <f>SUBTOTAL(9,H469:H495)</f>
        <v>17504.6</v>
      </c>
      <c r="I496" s="113">
        <f t="shared" si="6"/>
        <v>93.9637448937415</v>
      </c>
    </row>
    <row r="497" spans="1:9" ht="11.25" customHeight="1">
      <c r="A497" s="70">
        <v>1355</v>
      </c>
      <c r="B497" s="26">
        <v>119</v>
      </c>
      <c r="C497" s="70">
        <v>5138</v>
      </c>
      <c r="D497" s="70">
        <v>2140</v>
      </c>
      <c r="E497" s="71" t="s">
        <v>1950</v>
      </c>
      <c r="F497" s="88">
        <v>350</v>
      </c>
      <c r="G497" s="103">
        <v>173.1</v>
      </c>
      <c r="H497" s="103">
        <v>173</v>
      </c>
      <c r="I497" s="110">
        <f t="shared" si="6"/>
        <v>99.94222992489891</v>
      </c>
    </row>
    <row r="498" spans="1:9" ht="11.25" customHeight="1">
      <c r="A498" s="70">
        <v>1356</v>
      </c>
      <c r="B498" s="26">
        <v>119</v>
      </c>
      <c r="C498" s="70" t="s">
        <v>1886</v>
      </c>
      <c r="D498" s="70" t="s">
        <v>1945</v>
      </c>
      <c r="E498" s="71" t="s">
        <v>1952</v>
      </c>
      <c r="F498" s="88">
        <v>300</v>
      </c>
      <c r="G498" s="103">
        <v>58</v>
      </c>
      <c r="H498" s="103">
        <v>58</v>
      </c>
      <c r="I498" s="110">
        <f t="shared" si="6"/>
        <v>100</v>
      </c>
    </row>
    <row r="499" spans="1:9" ht="11.25" customHeight="1">
      <c r="A499" s="70">
        <v>1357</v>
      </c>
      <c r="B499" s="26">
        <v>119</v>
      </c>
      <c r="C499" s="70" t="s">
        <v>1886</v>
      </c>
      <c r="D499" s="70" t="s">
        <v>1945</v>
      </c>
      <c r="E499" s="71" t="s">
        <v>1716</v>
      </c>
      <c r="F499" s="88">
        <v>100</v>
      </c>
      <c r="G499" s="103">
        <v>191.9</v>
      </c>
      <c r="H499" s="103">
        <v>191.9</v>
      </c>
      <c r="I499" s="110">
        <f aca="true" t="shared" si="7" ref="I499:I603">(H499/G499)*100</f>
        <v>100</v>
      </c>
    </row>
    <row r="500" spans="1:9" ht="11.25" customHeight="1">
      <c r="A500" s="70">
        <v>1358</v>
      </c>
      <c r="B500" s="26">
        <v>119</v>
      </c>
      <c r="C500" s="70" t="s">
        <v>1886</v>
      </c>
      <c r="D500" s="70" t="s">
        <v>1945</v>
      </c>
      <c r="E500" s="71" t="s">
        <v>826</v>
      </c>
      <c r="F500" s="88">
        <v>60</v>
      </c>
      <c r="G500" s="103">
        <v>40.2</v>
      </c>
      <c r="H500" s="103">
        <v>40.2</v>
      </c>
      <c r="I500" s="110">
        <f t="shared" si="7"/>
        <v>100</v>
      </c>
    </row>
    <row r="501" spans="1:9" ht="11.25" customHeight="1">
      <c r="A501" s="70">
        <v>1359</v>
      </c>
      <c r="B501" s="26">
        <v>119</v>
      </c>
      <c r="C501" s="70" t="s">
        <v>1886</v>
      </c>
      <c r="D501" s="70" t="s">
        <v>1945</v>
      </c>
      <c r="E501" s="71" t="s">
        <v>827</v>
      </c>
      <c r="F501" s="88">
        <v>100</v>
      </c>
      <c r="G501" s="103">
        <v>68</v>
      </c>
      <c r="H501" s="103">
        <v>68</v>
      </c>
      <c r="I501" s="110">
        <f t="shared" si="7"/>
        <v>100</v>
      </c>
    </row>
    <row r="502" spans="1:9" ht="11.25" customHeight="1">
      <c r="A502" s="70">
        <v>1360</v>
      </c>
      <c r="B502" s="26">
        <v>119</v>
      </c>
      <c r="C502" s="70" t="s">
        <v>1886</v>
      </c>
      <c r="D502" s="70" t="s">
        <v>1945</v>
      </c>
      <c r="E502" s="71" t="s">
        <v>828</v>
      </c>
      <c r="F502" s="88">
        <v>60</v>
      </c>
      <c r="G502" s="103">
        <v>21</v>
      </c>
      <c r="H502" s="103">
        <v>21</v>
      </c>
      <c r="I502" s="110">
        <f t="shared" si="7"/>
        <v>100</v>
      </c>
    </row>
    <row r="503" spans="1:9" ht="11.25" customHeight="1">
      <c r="A503" s="70">
        <v>1361</v>
      </c>
      <c r="B503" s="26">
        <v>119</v>
      </c>
      <c r="C503" s="70" t="s">
        <v>1886</v>
      </c>
      <c r="D503" s="70" t="s">
        <v>1945</v>
      </c>
      <c r="E503" s="71" t="s">
        <v>1889</v>
      </c>
      <c r="F503" s="88">
        <v>220</v>
      </c>
      <c r="G503" s="103">
        <v>239</v>
      </c>
      <c r="H503" s="103">
        <v>230.3</v>
      </c>
      <c r="I503" s="110">
        <f t="shared" si="7"/>
        <v>96.35983263598327</v>
      </c>
    </row>
    <row r="504" spans="1:9" ht="11.25" customHeight="1">
      <c r="A504" s="70">
        <v>1362</v>
      </c>
      <c r="B504" s="26">
        <v>119</v>
      </c>
      <c r="C504" s="70">
        <v>5163</v>
      </c>
      <c r="D504" s="70">
        <v>2140</v>
      </c>
      <c r="E504" s="71" t="s">
        <v>1954</v>
      </c>
      <c r="F504" s="88">
        <v>5</v>
      </c>
      <c r="G504" s="103">
        <v>3.7</v>
      </c>
      <c r="H504" s="103">
        <v>1.7</v>
      </c>
      <c r="I504" s="110">
        <f t="shared" si="7"/>
        <v>45.945945945945944</v>
      </c>
    </row>
    <row r="505" spans="1:9" ht="11.25" customHeight="1">
      <c r="A505" s="70">
        <v>1363</v>
      </c>
      <c r="B505" s="26">
        <v>119</v>
      </c>
      <c r="C505" s="70">
        <v>5164</v>
      </c>
      <c r="D505" s="70">
        <v>2140</v>
      </c>
      <c r="E505" s="71" t="s">
        <v>1903</v>
      </c>
      <c r="F505" s="88">
        <v>30</v>
      </c>
      <c r="G505" s="103">
        <v>22</v>
      </c>
      <c r="H505" s="103">
        <v>21.4</v>
      </c>
      <c r="I505" s="110">
        <f t="shared" si="7"/>
        <v>97.27272727272727</v>
      </c>
    </row>
    <row r="506" spans="1:9" ht="11.25" customHeight="1">
      <c r="A506" s="70">
        <v>1364</v>
      </c>
      <c r="B506" s="26">
        <v>119</v>
      </c>
      <c r="C506" s="70" t="s">
        <v>1907</v>
      </c>
      <c r="D506" s="70" t="s">
        <v>1945</v>
      </c>
      <c r="E506" s="71" t="s">
        <v>1955</v>
      </c>
      <c r="F506" s="88">
        <v>100</v>
      </c>
      <c r="G506" s="103">
        <v>100</v>
      </c>
      <c r="H506" s="103">
        <v>100</v>
      </c>
      <c r="I506" s="110">
        <f t="shared" si="7"/>
        <v>100</v>
      </c>
    </row>
    <row r="507" spans="1:9" ht="11.25" customHeight="1">
      <c r="A507" s="70">
        <v>1365</v>
      </c>
      <c r="B507" s="26">
        <v>119</v>
      </c>
      <c r="C507" s="70" t="s">
        <v>1907</v>
      </c>
      <c r="D507" s="70" t="s">
        <v>1945</v>
      </c>
      <c r="E507" s="71" t="s">
        <v>1956</v>
      </c>
      <c r="F507" s="88">
        <v>100</v>
      </c>
      <c r="G507" s="103">
        <v>103.7</v>
      </c>
      <c r="H507" s="103">
        <v>103.7</v>
      </c>
      <c r="I507" s="110">
        <f t="shared" si="7"/>
        <v>100</v>
      </c>
    </row>
    <row r="508" spans="1:9" ht="11.25" customHeight="1">
      <c r="A508" s="70">
        <v>1366</v>
      </c>
      <c r="B508" s="26">
        <v>119</v>
      </c>
      <c r="C508" s="70" t="s">
        <v>1907</v>
      </c>
      <c r="D508" s="70" t="s">
        <v>1945</v>
      </c>
      <c r="E508" s="71" t="s">
        <v>0</v>
      </c>
      <c r="F508" s="88">
        <v>400</v>
      </c>
      <c r="G508" s="103">
        <v>35.4</v>
      </c>
      <c r="H508" s="103">
        <v>35.4</v>
      </c>
      <c r="I508" s="110">
        <f t="shared" si="7"/>
        <v>100</v>
      </c>
    </row>
    <row r="509" spans="1:9" ht="11.25" customHeight="1">
      <c r="A509" s="70">
        <v>1367</v>
      </c>
      <c r="B509" s="26">
        <v>119</v>
      </c>
      <c r="C509" s="70" t="s">
        <v>1907</v>
      </c>
      <c r="D509" s="70" t="s">
        <v>1945</v>
      </c>
      <c r="E509" s="71" t="s">
        <v>1</v>
      </c>
      <c r="F509" s="88">
        <v>300</v>
      </c>
      <c r="G509" s="103">
        <v>220</v>
      </c>
      <c r="H509" s="103">
        <v>162.1</v>
      </c>
      <c r="I509" s="110">
        <f t="shared" si="7"/>
        <v>73.68181818181819</v>
      </c>
    </row>
    <row r="510" spans="1:9" ht="11.25" customHeight="1">
      <c r="A510" s="70">
        <v>1368</v>
      </c>
      <c r="B510" s="26">
        <v>119</v>
      </c>
      <c r="C510" s="70" t="s">
        <v>1907</v>
      </c>
      <c r="D510" s="70" t="s">
        <v>1945</v>
      </c>
      <c r="E510" s="71" t="s">
        <v>3</v>
      </c>
      <c r="F510" s="88">
        <v>50</v>
      </c>
      <c r="G510" s="103">
        <v>6.3</v>
      </c>
      <c r="H510" s="103">
        <v>2.8</v>
      </c>
      <c r="I510" s="110">
        <f t="shared" si="7"/>
        <v>44.44444444444444</v>
      </c>
    </row>
    <row r="511" spans="1:9" ht="11.25" customHeight="1">
      <c r="A511" s="70">
        <v>1369</v>
      </c>
      <c r="B511" s="26">
        <v>119</v>
      </c>
      <c r="C511" s="70" t="s">
        <v>1907</v>
      </c>
      <c r="D511" s="70" t="s">
        <v>1945</v>
      </c>
      <c r="E511" s="71" t="s">
        <v>122</v>
      </c>
      <c r="F511" s="88">
        <v>50</v>
      </c>
      <c r="G511" s="103">
        <v>0</v>
      </c>
      <c r="H511" s="103">
        <v>0</v>
      </c>
      <c r="I511" s="465" t="s">
        <v>1801</v>
      </c>
    </row>
    <row r="512" spans="1:9" ht="11.25" customHeight="1">
      <c r="A512" s="70">
        <v>1370</v>
      </c>
      <c r="B512" s="26">
        <v>119</v>
      </c>
      <c r="C512" s="70" t="s">
        <v>1907</v>
      </c>
      <c r="D512" s="70" t="s">
        <v>1945</v>
      </c>
      <c r="E512" s="71" t="s">
        <v>4</v>
      </c>
      <c r="F512" s="88">
        <v>200</v>
      </c>
      <c r="G512" s="103">
        <v>135</v>
      </c>
      <c r="H512" s="103">
        <v>106.2</v>
      </c>
      <c r="I512" s="465">
        <f t="shared" si="7"/>
        <v>78.66666666666667</v>
      </c>
    </row>
    <row r="513" spans="1:9" ht="11.25" customHeight="1">
      <c r="A513" s="70">
        <v>1371</v>
      </c>
      <c r="B513" s="26">
        <v>119</v>
      </c>
      <c r="C513" s="70">
        <v>5169</v>
      </c>
      <c r="D513" s="70">
        <v>2140</v>
      </c>
      <c r="E513" s="71" t="s">
        <v>5</v>
      </c>
      <c r="F513" s="88">
        <v>200</v>
      </c>
      <c r="G513" s="103">
        <v>270</v>
      </c>
      <c r="H513" s="103">
        <v>265.8</v>
      </c>
      <c r="I513" s="465">
        <f t="shared" si="7"/>
        <v>98.44444444444444</v>
      </c>
    </row>
    <row r="514" spans="1:9" ht="11.25" customHeight="1">
      <c r="A514" s="70">
        <v>1372</v>
      </c>
      <c r="B514" s="26">
        <v>119</v>
      </c>
      <c r="C514" s="70" t="s">
        <v>1907</v>
      </c>
      <c r="D514" s="70" t="s">
        <v>1945</v>
      </c>
      <c r="E514" s="71" t="s">
        <v>6</v>
      </c>
      <c r="F514" s="88">
        <v>200</v>
      </c>
      <c r="G514" s="103">
        <v>167</v>
      </c>
      <c r="H514" s="103">
        <v>46</v>
      </c>
      <c r="I514" s="465">
        <f t="shared" si="7"/>
        <v>27.54491017964072</v>
      </c>
    </row>
    <row r="515" spans="1:9" ht="11.25" customHeight="1">
      <c r="A515" s="70">
        <v>1373</v>
      </c>
      <c r="B515" s="26">
        <v>119</v>
      </c>
      <c r="C515" s="70" t="s">
        <v>1907</v>
      </c>
      <c r="D515" s="70" t="s">
        <v>1945</v>
      </c>
      <c r="E515" s="71" t="s">
        <v>18</v>
      </c>
      <c r="F515" s="88">
        <v>50</v>
      </c>
      <c r="G515" s="103">
        <v>50</v>
      </c>
      <c r="H515" s="103">
        <v>49.7</v>
      </c>
      <c r="I515" s="465">
        <f t="shared" si="7"/>
        <v>99.4</v>
      </c>
    </row>
    <row r="516" spans="1:9" ht="11.25" customHeight="1">
      <c r="A516" s="70">
        <v>1374</v>
      </c>
      <c r="B516" s="26">
        <v>119</v>
      </c>
      <c r="C516" s="70" t="s">
        <v>1907</v>
      </c>
      <c r="D516" s="70" t="s">
        <v>1945</v>
      </c>
      <c r="E516" s="71" t="s">
        <v>123</v>
      </c>
      <c r="F516" s="88">
        <v>50</v>
      </c>
      <c r="G516" s="103">
        <v>50</v>
      </c>
      <c r="H516" s="103">
        <v>32.9</v>
      </c>
      <c r="I516" s="465">
        <f t="shared" si="7"/>
        <v>65.8</v>
      </c>
    </row>
    <row r="517" spans="1:9" ht="11.25" customHeight="1">
      <c r="A517" s="70">
        <v>1375</v>
      </c>
      <c r="B517" s="26">
        <v>119</v>
      </c>
      <c r="C517" s="70" t="s">
        <v>1907</v>
      </c>
      <c r="D517" s="70" t="s">
        <v>1945</v>
      </c>
      <c r="E517" s="71" t="s">
        <v>54</v>
      </c>
      <c r="F517" s="88">
        <v>350</v>
      </c>
      <c r="G517" s="103">
        <v>390</v>
      </c>
      <c r="H517" s="103">
        <v>389</v>
      </c>
      <c r="I517" s="465">
        <f t="shared" si="7"/>
        <v>99.74358974358975</v>
      </c>
    </row>
    <row r="518" spans="1:9" ht="11.25" customHeight="1">
      <c r="A518" s="70">
        <v>1376</v>
      </c>
      <c r="B518" s="26">
        <v>119</v>
      </c>
      <c r="C518" s="70">
        <v>5169</v>
      </c>
      <c r="D518" s="70">
        <v>2140</v>
      </c>
      <c r="E518" s="71" t="s">
        <v>7</v>
      </c>
      <c r="F518" s="88">
        <v>150</v>
      </c>
      <c r="G518" s="103">
        <v>110.3</v>
      </c>
      <c r="H518" s="103">
        <v>110.3</v>
      </c>
      <c r="I518" s="465">
        <f t="shared" si="7"/>
        <v>100</v>
      </c>
    </row>
    <row r="519" spans="1:9" ht="11.25" customHeight="1">
      <c r="A519" s="70">
        <v>1377</v>
      </c>
      <c r="B519" s="26">
        <v>119</v>
      </c>
      <c r="C519" s="70">
        <v>5169</v>
      </c>
      <c r="D519" s="70">
        <v>2140</v>
      </c>
      <c r="E519" s="71" t="s">
        <v>650</v>
      </c>
      <c r="F519" s="88">
        <v>150</v>
      </c>
      <c r="G519" s="103">
        <v>0</v>
      </c>
      <c r="H519" s="103">
        <v>0</v>
      </c>
      <c r="I519" s="465" t="s">
        <v>1801</v>
      </c>
    </row>
    <row r="520" spans="1:9" ht="11.25" customHeight="1">
      <c r="A520" s="70">
        <v>1378</v>
      </c>
      <c r="B520" s="26">
        <v>119</v>
      </c>
      <c r="C520" s="70" t="s">
        <v>1919</v>
      </c>
      <c r="D520" s="70" t="s">
        <v>1945</v>
      </c>
      <c r="E520" s="71" t="s">
        <v>1920</v>
      </c>
      <c r="F520" s="88">
        <v>100</v>
      </c>
      <c r="G520" s="103">
        <v>100</v>
      </c>
      <c r="H520" s="103">
        <v>78.6</v>
      </c>
      <c r="I520" s="110">
        <f t="shared" si="7"/>
        <v>78.6</v>
      </c>
    </row>
    <row r="521" spans="1:9" ht="11.25" customHeight="1">
      <c r="A521" s="70">
        <v>1379</v>
      </c>
      <c r="B521" s="26">
        <v>119</v>
      </c>
      <c r="C521" s="70">
        <v>5174</v>
      </c>
      <c r="D521" s="70">
        <v>2140</v>
      </c>
      <c r="E521" s="71" t="s">
        <v>43</v>
      </c>
      <c r="F521" s="88">
        <v>50</v>
      </c>
      <c r="G521" s="103">
        <v>55</v>
      </c>
      <c r="H521" s="103">
        <v>54.7</v>
      </c>
      <c r="I521" s="110">
        <f t="shared" si="7"/>
        <v>99.45454545454547</v>
      </c>
    </row>
    <row r="522" spans="1:9" ht="12" customHeight="1">
      <c r="A522" s="70">
        <v>1380</v>
      </c>
      <c r="B522" s="73">
        <v>119</v>
      </c>
      <c r="C522" s="35">
        <v>5139</v>
      </c>
      <c r="D522" s="35">
        <v>6171</v>
      </c>
      <c r="E522" s="2" t="s">
        <v>1936</v>
      </c>
      <c r="F522" s="19">
        <v>15</v>
      </c>
      <c r="G522" s="6">
        <v>20</v>
      </c>
      <c r="H522" s="6">
        <v>18.6</v>
      </c>
      <c r="I522" s="110">
        <f t="shared" si="7"/>
        <v>93</v>
      </c>
    </row>
    <row r="523" spans="1:9" ht="12" customHeight="1">
      <c r="A523" s="70">
        <v>1381</v>
      </c>
      <c r="B523" s="73">
        <v>119</v>
      </c>
      <c r="C523" s="35">
        <v>5166</v>
      </c>
      <c r="D523" s="35">
        <v>6171</v>
      </c>
      <c r="E523" s="28" t="s">
        <v>1924</v>
      </c>
      <c r="F523" s="19">
        <v>70</v>
      </c>
      <c r="G523" s="6">
        <v>65</v>
      </c>
      <c r="H523" s="6">
        <v>45.7</v>
      </c>
      <c r="I523" s="110">
        <f t="shared" si="7"/>
        <v>70.30769230769232</v>
      </c>
    </row>
    <row r="524" spans="1:9" ht="12" customHeight="1">
      <c r="A524" s="70">
        <v>1382</v>
      </c>
      <c r="B524" s="73">
        <v>119</v>
      </c>
      <c r="C524" s="35" t="s">
        <v>1919</v>
      </c>
      <c r="D524" s="35">
        <v>6171</v>
      </c>
      <c r="E524" s="2" t="s">
        <v>1920</v>
      </c>
      <c r="F524" s="19">
        <v>420</v>
      </c>
      <c r="G524" s="6">
        <v>360</v>
      </c>
      <c r="H524" s="6">
        <v>324.3</v>
      </c>
      <c r="I524" s="110">
        <f t="shared" si="7"/>
        <v>90.08333333333334</v>
      </c>
    </row>
    <row r="525" spans="1:9" ht="12" customHeight="1">
      <c r="A525" s="70">
        <v>1383</v>
      </c>
      <c r="B525" s="73">
        <v>119</v>
      </c>
      <c r="C525" s="35">
        <v>5194</v>
      </c>
      <c r="D525" s="35">
        <v>6171</v>
      </c>
      <c r="E525" s="2" t="s">
        <v>44</v>
      </c>
      <c r="F525" s="19">
        <v>180</v>
      </c>
      <c r="G525" s="6">
        <v>300</v>
      </c>
      <c r="H525" s="6">
        <v>297.2</v>
      </c>
      <c r="I525" s="110">
        <f t="shared" si="7"/>
        <v>99.06666666666666</v>
      </c>
    </row>
    <row r="526" spans="1:9" ht="12" customHeight="1">
      <c r="A526" s="70">
        <v>1552</v>
      </c>
      <c r="B526" s="73">
        <v>119</v>
      </c>
      <c r="C526" s="35">
        <v>5909</v>
      </c>
      <c r="D526" s="35">
        <v>2140</v>
      </c>
      <c r="E526" s="2" t="s">
        <v>866</v>
      </c>
      <c r="F526" s="19">
        <v>0</v>
      </c>
      <c r="G526" s="6">
        <v>90.7</v>
      </c>
      <c r="H526" s="6">
        <v>90.7</v>
      </c>
      <c r="I526" s="110">
        <f t="shared" si="7"/>
        <v>100</v>
      </c>
    </row>
    <row r="527" spans="1:9" ht="12" customHeight="1">
      <c r="A527" s="27"/>
      <c r="B527" s="21" t="s">
        <v>689</v>
      </c>
      <c r="C527" s="22"/>
      <c r="D527" s="22"/>
      <c r="E527" s="29" t="s">
        <v>1571</v>
      </c>
      <c r="F527" s="23">
        <f>SUBTOTAL(9,F497:F525)</f>
        <v>4410</v>
      </c>
      <c r="G527" s="7">
        <f>SUBTOTAL(9,G497:G526)</f>
        <v>3445.3</v>
      </c>
      <c r="H527" s="7">
        <f>SUBTOTAL(9,H497:H526)</f>
        <v>3119.1999999999994</v>
      </c>
      <c r="I527" s="113">
        <f t="shared" si="7"/>
        <v>90.53493164601049</v>
      </c>
    </row>
    <row r="528" spans="1:9" ht="12" customHeight="1">
      <c r="A528" s="31">
        <v>1384</v>
      </c>
      <c r="B528" s="26">
        <v>120</v>
      </c>
      <c r="C528" s="26" t="s">
        <v>690</v>
      </c>
      <c r="D528" s="26" t="s">
        <v>76</v>
      </c>
      <c r="E528" s="28" t="s">
        <v>1879</v>
      </c>
      <c r="F528" s="19">
        <v>67850</v>
      </c>
      <c r="G528" s="6">
        <v>75332</v>
      </c>
      <c r="H528" s="6">
        <v>74722.8</v>
      </c>
      <c r="I528" s="110">
        <f t="shared" si="7"/>
        <v>99.19131312058622</v>
      </c>
    </row>
    <row r="529" spans="1:9" ht="12" customHeight="1">
      <c r="A529" s="31">
        <v>1385</v>
      </c>
      <c r="B529" s="26">
        <v>120</v>
      </c>
      <c r="C529" s="26" t="s">
        <v>51</v>
      </c>
      <c r="D529" s="26" t="s">
        <v>691</v>
      </c>
      <c r="E529" s="28" t="s">
        <v>1880</v>
      </c>
      <c r="F529" s="19">
        <v>4940</v>
      </c>
      <c r="G529" s="6">
        <v>4727</v>
      </c>
      <c r="H529" s="6">
        <v>4139.4</v>
      </c>
      <c r="I529" s="110">
        <f t="shared" si="7"/>
        <v>87.56928284324094</v>
      </c>
    </row>
    <row r="530" spans="1:9" ht="12" customHeight="1">
      <c r="A530" s="31">
        <v>1386</v>
      </c>
      <c r="B530" s="26">
        <v>120</v>
      </c>
      <c r="C530" s="26" t="s">
        <v>51</v>
      </c>
      <c r="D530" s="26" t="s">
        <v>76</v>
      </c>
      <c r="E530" s="28" t="s">
        <v>1880</v>
      </c>
      <c r="F530" s="19">
        <v>750</v>
      </c>
      <c r="G530" s="6">
        <v>1073</v>
      </c>
      <c r="H530" s="6">
        <v>1064.9</v>
      </c>
      <c r="I530" s="110">
        <f t="shared" si="7"/>
        <v>99.24510717614167</v>
      </c>
    </row>
    <row r="531" spans="1:9" ht="12" customHeight="1">
      <c r="A531" s="31">
        <v>1387</v>
      </c>
      <c r="B531" s="26">
        <v>120</v>
      </c>
      <c r="C531" s="26" t="s">
        <v>692</v>
      </c>
      <c r="D531" s="26" t="s">
        <v>76</v>
      </c>
      <c r="E531" s="28" t="s">
        <v>86</v>
      </c>
      <c r="F531" s="19">
        <v>50</v>
      </c>
      <c r="G531" s="6">
        <v>50</v>
      </c>
      <c r="H531" s="6">
        <v>34.7</v>
      </c>
      <c r="I531" s="110">
        <f t="shared" si="7"/>
        <v>69.4</v>
      </c>
    </row>
    <row r="532" spans="1:9" ht="12" customHeight="1">
      <c r="A532" s="31">
        <v>1388</v>
      </c>
      <c r="B532" s="26">
        <v>120</v>
      </c>
      <c r="C532" s="26">
        <v>5119</v>
      </c>
      <c r="D532" s="26">
        <v>6171</v>
      </c>
      <c r="E532" s="28" t="s">
        <v>693</v>
      </c>
      <c r="F532" s="19">
        <v>130</v>
      </c>
      <c r="G532" s="6">
        <v>135</v>
      </c>
      <c r="H532" s="6">
        <v>132</v>
      </c>
      <c r="I532" s="110">
        <f t="shared" si="7"/>
        <v>97.77777777777777</v>
      </c>
    </row>
    <row r="533" spans="1:9" ht="12" customHeight="1">
      <c r="A533" s="31">
        <v>1389</v>
      </c>
      <c r="B533" s="26">
        <v>120</v>
      </c>
      <c r="C533" s="26" t="s">
        <v>1881</v>
      </c>
      <c r="D533" s="26" t="s">
        <v>76</v>
      </c>
      <c r="E533" s="28" t="s">
        <v>1731</v>
      </c>
      <c r="F533" s="19">
        <v>18536</v>
      </c>
      <c r="G533" s="6">
        <v>20558</v>
      </c>
      <c r="H533" s="6">
        <v>20426</v>
      </c>
      <c r="I533" s="110">
        <f t="shared" si="7"/>
        <v>99.35791419398774</v>
      </c>
    </row>
    <row r="534" spans="1:9" ht="12" customHeight="1">
      <c r="A534" s="31">
        <v>1390</v>
      </c>
      <c r="B534" s="26">
        <v>120</v>
      </c>
      <c r="C534" s="26" t="s">
        <v>1882</v>
      </c>
      <c r="D534" s="26" t="s">
        <v>76</v>
      </c>
      <c r="E534" s="28" t="s">
        <v>115</v>
      </c>
      <c r="F534" s="19">
        <v>6418</v>
      </c>
      <c r="G534" s="6">
        <v>7118</v>
      </c>
      <c r="H534" s="6">
        <v>6914.8</v>
      </c>
      <c r="I534" s="110">
        <f t="shared" si="7"/>
        <v>97.1452655240236</v>
      </c>
    </row>
    <row r="535" spans="1:9" ht="12" customHeight="1">
      <c r="A535" s="31">
        <v>1391</v>
      </c>
      <c r="B535" s="26">
        <v>120</v>
      </c>
      <c r="C535" s="31">
        <v>5128</v>
      </c>
      <c r="D535" s="31" t="s">
        <v>76</v>
      </c>
      <c r="E535" s="46" t="s">
        <v>1732</v>
      </c>
      <c r="F535" s="19">
        <v>219</v>
      </c>
      <c r="G535" s="6">
        <v>331</v>
      </c>
      <c r="H535" s="6">
        <v>319.3</v>
      </c>
      <c r="I535" s="110">
        <f t="shared" si="7"/>
        <v>96.4652567975831</v>
      </c>
    </row>
    <row r="536" spans="1:9" ht="12" customHeight="1">
      <c r="A536" s="31">
        <v>1392</v>
      </c>
      <c r="B536" s="26">
        <v>120</v>
      </c>
      <c r="C536" s="26">
        <v>5129</v>
      </c>
      <c r="D536" s="26">
        <v>6171</v>
      </c>
      <c r="E536" s="46" t="s">
        <v>1772</v>
      </c>
      <c r="F536" s="19">
        <v>45</v>
      </c>
      <c r="G536" s="6">
        <v>50</v>
      </c>
      <c r="H536" s="6">
        <v>46.2</v>
      </c>
      <c r="I536" s="110">
        <f t="shared" si="7"/>
        <v>92.4</v>
      </c>
    </row>
    <row r="537" spans="1:9" ht="12" customHeight="1">
      <c r="A537" s="31">
        <v>1393</v>
      </c>
      <c r="B537" s="26">
        <v>120</v>
      </c>
      <c r="C537" s="26">
        <v>5166</v>
      </c>
      <c r="D537" s="26">
        <v>6171</v>
      </c>
      <c r="E537" s="46" t="s">
        <v>153</v>
      </c>
      <c r="F537" s="19">
        <v>80</v>
      </c>
      <c r="G537" s="6">
        <v>80</v>
      </c>
      <c r="H537" s="6">
        <v>0</v>
      </c>
      <c r="I537" s="110">
        <f t="shared" si="7"/>
        <v>0</v>
      </c>
    </row>
    <row r="538" spans="1:9" ht="12" customHeight="1">
      <c r="A538" s="31">
        <v>1394</v>
      </c>
      <c r="B538" s="26">
        <v>120</v>
      </c>
      <c r="C538" s="26" t="s">
        <v>94</v>
      </c>
      <c r="D538" s="26" t="s">
        <v>76</v>
      </c>
      <c r="E538" s="28" t="s">
        <v>1924</v>
      </c>
      <c r="F538" s="19">
        <v>20</v>
      </c>
      <c r="G538" s="6">
        <v>20</v>
      </c>
      <c r="H538" s="6">
        <v>12.1</v>
      </c>
      <c r="I538" s="110">
        <f t="shared" si="7"/>
        <v>60.5</v>
      </c>
    </row>
    <row r="539" spans="1:9" ht="12" customHeight="1">
      <c r="A539" s="31">
        <v>1395</v>
      </c>
      <c r="B539" s="26">
        <v>120</v>
      </c>
      <c r="C539" s="26" t="s">
        <v>94</v>
      </c>
      <c r="D539" s="26" t="s">
        <v>76</v>
      </c>
      <c r="E539" s="28" t="s">
        <v>154</v>
      </c>
      <c r="F539" s="19">
        <v>40</v>
      </c>
      <c r="G539" s="6">
        <v>40</v>
      </c>
      <c r="H539" s="6">
        <v>0</v>
      </c>
      <c r="I539" s="110">
        <f t="shared" si="7"/>
        <v>0</v>
      </c>
    </row>
    <row r="540" spans="1:9" ht="12" customHeight="1">
      <c r="A540" s="31">
        <v>1396</v>
      </c>
      <c r="B540" s="26">
        <v>120</v>
      </c>
      <c r="C540" s="26">
        <v>5167</v>
      </c>
      <c r="D540" s="26">
        <v>6171</v>
      </c>
      <c r="E540" s="28" t="s">
        <v>694</v>
      </c>
      <c r="F540" s="19">
        <v>320</v>
      </c>
      <c r="G540" s="6">
        <v>320</v>
      </c>
      <c r="H540" s="6">
        <v>271.9</v>
      </c>
      <c r="I540" s="110">
        <f t="shared" si="7"/>
        <v>84.96875</v>
      </c>
    </row>
    <row r="541" spans="1:9" ht="12" customHeight="1">
      <c r="A541" s="31">
        <v>1397</v>
      </c>
      <c r="B541" s="26">
        <v>120</v>
      </c>
      <c r="C541" s="26" t="s">
        <v>1904</v>
      </c>
      <c r="D541" s="26" t="s">
        <v>76</v>
      </c>
      <c r="E541" s="28" t="s">
        <v>695</v>
      </c>
      <c r="F541" s="19">
        <v>180</v>
      </c>
      <c r="G541" s="6">
        <v>100</v>
      </c>
      <c r="H541" s="6">
        <v>0</v>
      </c>
      <c r="I541" s="110">
        <f t="shared" si="7"/>
        <v>0</v>
      </c>
    </row>
    <row r="542" spans="1:9" ht="12" customHeight="1">
      <c r="A542" s="31">
        <v>1398</v>
      </c>
      <c r="B542" s="26">
        <v>120</v>
      </c>
      <c r="C542" s="26">
        <v>5167</v>
      </c>
      <c r="D542" s="26">
        <v>6171</v>
      </c>
      <c r="E542" s="28" t="s">
        <v>730</v>
      </c>
      <c r="F542" s="19">
        <v>100</v>
      </c>
      <c r="G542" s="6">
        <v>100</v>
      </c>
      <c r="H542" s="6">
        <v>1.5</v>
      </c>
      <c r="I542" s="110">
        <f t="shared" si="7"/>
        <v>1.5</v>
      </c>
    </row>
    <row r="543" spans="1:9" ht="12" customHeight="1">
      <c r="A543" s="31">
        <v>1399</v>
      </c>
      <c r="B543" s="26">
        <v>120</v>
      </c>
      <c r="C543" s="26">
        <v>5169</v>
      </c>
      <c r="D543" s="26">
        <v>6171</v>
      </c>
      <c r="E543" s="28" t="s">
        <v>99</v>
      </c>
      <c r="F543" s="19">
        <v>180</v>
      </c>
      <c r="G543" s="6">
        <v>170</v>
      </c>
      <c r="H543" s="6">
        <v>41.8</v>
      </c>
      <c r="I543" s="110">
        <f t="shared" si="7"/>
        <v>24.588235294117645</v>
      </c>
    </row>
    <row r="544" spans="1:9" ht="12" customHeight="1">
      <c r="A544" s="31">
        <v>1400</v>
      </c>
      <c r="B544" s="26">
        <v>120</v>
      </c>
      <c r="C544" s="26">
        <v>5169</v>
      </c>
      <c r="D544" s="26">
        <v>6171</v>
      </c>
      <c r="E544" s="28" t="s">
        <v>735</v>
      </c>
      <c r="F544" s="19">
        <v>15</v>
      </c>
      <c r="G544" s="6">
        <v>15</v>
      </c>
      <c r="H544" s="6">
        <v>0.6</v>
      </c>
      <c r="I544" s="110">
        <f t="shared" si="7"/>
        <v>4</v>
      </c>
    </row>
    <row r="545" spans="1:9" ht="12" customHeight="1">
      <c r="A545" s="31">
        <v>1401</v>
      </c>
      <c r="B545" s="26">
        <v>120</v>
      </c>
      <c r="C545" s="26">
        <v>5173</v>
      </c>
      <c r="D545" s="26">
        <v>6171</v>
      </c>
      <c r="E545" s="44" t="s">
        <v>733</v>
      </c>
      <c r="F545" s="19">
        <v>100</v>
      </c>
      <c r="G545" s="6">
        <v>100</v>
      </c>
      <c r="H545" s="6">
        <v>67.1</v>
      </c>
      <c r="I545" s="110">
        <f t="shared" si="7"/>
        <v>67.1</v>
      </c>
    </row>
    <row r="546" spans="1:9" ht="12" customHeight="1">
      <c r="A546" s="31">
        <v>1402</v>
      </c>
      <c r="B546" s="26">
        <v>120</v>
      </c>
      <c r="C546" s="26">
        <v>5179</v>
      </c>
      <c r="D546" s="26">
        <v>6171</v>
      </c>
      <c r="E546" s="28" t="s">
        <v>734</v>
      </c>
      <c r="F546" s="19">
        <v>250</v>
      </c>
      <c r="G546" s="6">
        <v>250</v>
      </c>
      <c r="H546" s="6">
        <v>216.3</v>
      </c>
      <c r="I546" s="110">
        <f t="shared" si="7"/>
        <v>86.52000000000001</v>
      </c>
    </row>
    <row r="547" spans="1:9" ht="12" customHeight="1">
      <c r="A547" s="31">
        <v>1403</v>
      </c>
      <c r="B547" s="26">
        <v>120</v>
      </c>
      <c r="C547" s="26">
        <v>5179</v>
      </c>
      <c r="D547" s="26">
        <v>6171</v>
      </c>
      <c r="E547" s="3" t="s">
        <v>206</v>
      </c>
      <c r="F547" s="19">
        <v>10</v>
      </c>
      <c r="G547" s="6">
        <v>10</v>
      </c>
      <c r="H547" s="6">
        <v>0</v>
      </c>
      <c r="I547" s="110">
        <f t="shared" si="7"/>
        <v>0</v>
      </c>
    </row>
    <row r="548" spans="1:9" ht="12" customHeight="1">
      <c r="A548" s="31">
        <v>1404</v>
      </c>
      <c r="B548" s="26">
        <v>120</v>
      </c>
      <c r="C548" s="26">
        <v>5194</v>
      </c>
      <c r="D548" s="26">
        <v>6171</v>
      </c>
      <c r="E548" s="28" t="s">
        <v>44</v>
      </c>
      <c r="F548" s="19">
        <v>15</v>
      </c>
      <c r="G548" s="6">
        <v>15</v>
      </c>
      <c r="H548" s="6">
        <v>15</v>
      </c>
      <c r="I548" s="110">
        <f t="shared" si="7"/>
        <v>100</v>
      </c>
    </row>
    <row r="549" spans="1:10" ht="12" customHeight="1">
      <c r="A549" s="31">
        <v>1534</v>
      </c>
      <c r="B549" s="26">
        <v>120</v>
      </c>
      <c r="C549" s="26">
        <v>5111</v>
      </c>
      <c r="D549" s="26">
        <v>6114</v>
      </c>
      <c r="E549" s="2" t="s">
        <v>959</v>
      </c>
      <c r="F549" s="19">
        <v>0</v>
      </c>
      <c r="G549" s="6">
        <v>270.2</v>
      </c>
      <c r="H549" s="6">
        <v>270.2</v>
      </c>
      <c r="I549" s="110">
        <f t="shared" si="7"/>
        <v>100</v>
      </c>
      <c r="J549" s="5"/>
    </row>
    <row r="550" spans="1:9" ht="12" customHeight="1">
      <c r="A550" s="35">
        <v>1535</v>
      </c>
      <c r="B550" s="26">
        <v>120</v>
      </c>
      <c r="C550" s="20">
        <v>5112</v>
      </c>
      <c r="D550" s="26">
        <v>6114</v>
      </c>
      <c r="E550" s="2" t="s">
        <v>959</v>
      </c>
      <c r="F550" s="19">
        <v>0</v>
      </c>
      <c r="G550" s="6">
        <v>634.8</v>
      </c>
      <c r="H550" s="6">
        <v>634.8</v>
      </c>
      <c r="I550" s="110">
        <f t="shared" si="7"/>
        <v>100</v>
      </c>
    </row>
    <row r="551" spans="1:9" ht="12" customHeight="1">
      <c r="A551" s="35">
        <v>1536</v>
      </c>
      <c r="B551" s="26">
        <v>120</v>
      </c>
      <c r="C551" s="20">
        <v>5112</v>
      </c>
      <c r="D551" s="26">
        <v>6114</v>
      </c>
      <c r="E551" s="2" t="s">
        <v>959</v>
      </c>
      <c r="F551" s="19">
        <v>0</v>
      </c>
      <c r="G551" s="6">
        <v>931.9</v>
      </c>
      <c r="H551" s="6">
        <v>931.9</v>
      </c>
      <c r="I551" s="110">
        <f t="shared" si="7"/>
        <v>100</v>
      </c>
    </row>
    <row r="552" spans="1:9" ht="12" customHeight="1">
      <c r="A552" s="35">
        <v>1537</v>
      </c>
      <c r="B552" s="26">
        <v>120</v>
      </c>
      <c r="C552" s="26">
        <v>5119</v>
      </c>
      <c r="D552" s="26">
        <v>6114</v>
      </c>
      <c r="E552" s="2" t="s">
        <v>959</v>
      </c>
      <c r="F552" s="19">
        <v>0</v>
      </c>
      <c r="G552" s="6">
        <v>4.1</v>
      </c>
      <c r="H552" s="6">
        <v>4.1</v>
      </c>
      <c r="I552" s="110">
        <f t="shared" si="7"/>
        <v>100</v>
      </c>
    </row>
    <row r="553" spans="1:9" ht="12" customHeight="1">
      <c r="A553" s="35">
        <v>1540</v>
      </c>
      <c r="B553" s="26">
        <v>120</v>
      </c>
      <c r="C553" s="26">
        <v>5121</v>
      </c>
      <c r="D553" s="26">
        <v>6114</v>
      </c>
      <c r="E553" s="2" t="s">
        <v>959</v>
      </c>
      <c r="F553" s="19">
        <v>0</v>
      </c>
      <c r="G553" s="6">
        <v>70.3</v>
      </c>
      <c r="H553" s="6">
        <v>70.3</v>
      </c>
      <c r="I553" s="110">
        <f t="shared" si="7"/>
        <v>100</v>
      </c>
    </row>
    <row r="554" spans="1:9" ht="12" customHeight="1">
      <c r="A554" s="31">
        <v>1539</v>
      </c>
      <c r="B554" s="26">
        <v>120</v>
      </c>
      <c r="C554" s="26">
        <v>5122</v>
      </c>
      <c r="D554" s="26">
        <v>6114</v>
      </c>
      <c r="E554" s="2" t="s">
        <v>959</v>
      </c>
      <c r="F554" s="19">
        <v>0</v>
      </c>
      <c r="G554" s="6">
        <v>19.1</v>
      </c>
      <c r="H554" s="6">
        <v>19.1</v>
      </c>
      <c r="I554" s="110">
        <f aca="true" t="shared" si="8" ref="I554:I564">(H554/G554)*100</f>
        <v>100</v>
      </c>
    </row>
    <row r="555" spans="1:9" ht="12" customHeight="1">
      <c r="A555" s="31">
        <v>1540</v>
      </c>
      <c r="B555" s="26">
        <v>120</v>
      </c>
      <c r="C555" s="26">
        <v>5129</v>
      </c>
      <c r="D555" s="26">
        <v>6114</v>
      </c>
      <c r="E555" s="2" t="s">
        <v>959</v>
      </c>
      <c r="F555" s="19">
        <v>0</v>
      </c>
      <c r="G555" s="6">
        <v>1.4</v>
      </c>
      <c r="H555" s="6">
        <v>1.4</v>
      </c>
      <c r="I555" s="110">
        <f t="shared" si="8"/>
        <v>100</v>
      </c>
    </row>
    <row r="556" spans="1:9" ht="12" customHeight="1">
      <c r="A556" s="31">
        <v>1546</v>
      </c>
      <c r="B556" s="26">
        <v>120</v>
      </c>
      <c r="C556" s="26">
        <v>5128</v>
      </c>
      <c r="D556" s="26">
        <v>6114</v>
      </c>
      <c r="E556" s="2" t="s">
        <v>959</v>
      </c>
      <c r="F556" s="19">
        <v>0</v>
      </c>
      <c r="G556" s="6">
        <v>1.1</v>
      </c>
      <c r="H556" s="6">
        <v>1.1</v>
      </c>
      <c r="I556" s="110">
        <f t="shared" si="8"/>
        <v>100</v>
      </c>
    </row>
    <row r="557" spans="1:9" ht="12" customHeight="1">
      <c r="A557" s="31">
        <v>1603</v>
      </c>
      <c r="B557" s="26">
        <v>120</v>
      </c>
      <c r="C557" s="26">
        <v>5111</v>
      </c>
      <c r="D557" s="26">
        <v>6115</v>
      </c>
      <c r="E557" s="28" t="s">
        <v>960</v>
      </c>
      <c r="F557" s="19">
        <v>0</v>
      </c>
      <c r="G557" s="6">
        <v>371.8</v>
      </c>
      <c r="H557" s="6">
        <v>371.8</v>
      </c>
      <c r="I557" s="110">
        <f t="shared" si="8"/>
        <v>100</v>
      </c>
    </row>
    <row r="558" spans="1:9" ht="12" customHeight="1">
      <c r="A558" s="31">
        <v>1604</v>
      </c>
      <c r="B558" s="26">
        <v>120</v>
      </c>
      <c r="C558" s="26">
        <v>5112</v>
      </c>
      <c r="D558" s="26">
        <v>6115</v>
      </c>
      <c r="E558" s="28" t="s">
        <v>960</v>
      </c>
      <c r="F558" s="19">
        <v>0</v>
      </c>
      <c r="G558" s="6">
        <v>629.6</v>
      </c>
      <c r="H558" s="6">
        <v>629.6</v>
      </c>
      <c r="I558" s="110">
        <f t="shared" si="8"/>
        <v>100</v>
      </c>
    </row>
    <row r="559" spans="1:9" ht="12" customHeight="1">
      <c r="A559" s="31">
        <v>1605</v>
      </c>
      <c r="B559" s="26">
        <v>120</v>
      </c>
      <c r="C559" s="26">
        <v>5112</v>
      </c>
      <c r="D559" s="26">
        <v>6115</v>
      </c>
      <c r="E559" s="28" t="s">
        <v>960</v>
      </c>
      <c r="F559" s="19">
        <v>0</v>
      </c>
      <c r="G559" s="6">
        <v>894.2</v>
      </c>
      <c r="H559" s="6">
        <v>894.3</v>
      </c>
      <c r="I559" s="110">
        <f t="shared" si="8"/>
        <v>100.01118318049653</v>
      </c>
    </row>
    <row r="560" spans="1:9" ht="12" customHeight="1">
      <c r="A560" s="31">
        <v>1606</v>
      </c>
      <c r="B560" s="26">
        <v>120</v>
      </c>
      <c r="C560" s="26">
        <v>5119</v>
      </c>
      <c r="D560" s="26">
        <v>6115</v>
      </c>
      <c r="E560" s="28" t="s">
        <v>960</v>
      </c>
      <c r="F560" s="19">
        <v>0</v>
      </c>
      <c r="G560" s="6">
        <v>17.2</v>
      </c>
      <c r="H560" s="6">
        <v>19.6</v>
      </c>
      <c r="I560" s="110">
        <f t="shared" si="8"/>
        <v>113.95348837209302</v>
      </c>
    </row>
    <row r="561" spans="1:9" ht="12" customHeight="1">
      <c r="A561" s="31">
        <v>1607</v>
      </c>
      <c r="B561" s="26">
        <v>120</v>
      </c>
      <c r="C561" s="26">
        <v>5121</v>
      </c>
      <c r="D561" s="26">
        <v>6115</v>
      </c>
      <c r="E561" s="28" t="s">
        <v>960</v>
      </c>
      <c r="F561" s="19">
        <v>0</v>
      </c>
      <c r="G561" s="6">
        <v>96.7</v>
      </c>
      <c r="H561" s="6">
        <v>96.7</v>
      </c>
      <c r="I561" s="110">
        <f t="shared" si="8"/>
        <v>100</v>
      </c>
    </row>
    <row r="562" spans="1:9" ht="12" customHeight="1">
      <c r="A562" s="31">
        <v>1608</v>
      </c>
      <c r="B562" s="26">
        <v>120</v>
      </c>
      <c r="C562" s="26">
        <v>5122</v>
      </c>
      <c r="D562" s="26">
        <v>6115</v>
      </c>
      <c r="E562" s="28" t="s">
        <v>960</v>
      </c>
      <c r="F562" s="19">
        <v>0</v>
      </c>
      <c r="G562" s="6">
        <v>33.5</v>
      </c>
      <c r="H562" s="6">
        <v>33.5</v>
      </c>
      <c r="I562" s="110">
        <f t="shared" si="8"/>
        <v>100</v>
      </c>
    </row>
    <row r="563" spans="1:9" ht="12" customHeight="1">
      <c r="A563" s="31">
        <v>1609</v>
      </c>
      <c r="B563" s="26">
        <v>120</v>
      </c>
      <c r="C563" s="26">
        <v>5129</v>
      </c>
      <c r="D563" s="26">
        <v>6115</v>
      </c>
      <c r="E563" s="28" t="s">
        <v>960</v>
      </c>
      <c r="F563" s="19">
        <v>0</v>
      </c>
      <c r="G563" s="6">
        <v>6</v>
      </c>
      <c r="H563" s="6">
        <v>6.8</v>
      </c>
      <c r="I563" s="110">
        <f t="shared" si="8"/>
        <v>113.33333333333333</v>
      </c>
    </row>
    <row r="564" spans="1:9" ht="12" customHeight="1">
      <c r="A564" s="31">
        <v>1630</v>
      </c>
      <c r="B564" s="26">
        <v>120</v>
      </c>
      <c r="C564" s="26">
        <v>5128</v>
      </c>
      <c r="D564" s="26">
        <v>6115</v>
      </c>
      <c r="E564" s="28" t="s">
        <v>960</v>
      </c>
      <c r="F564" s="19">
        <v>0</v>
      </c>
      <c r="G564" s="6">
        <v>1.6</v>
      </c>
      <c r="H564" s="6">
        <v>1.6</v>
      </c>
      <c r="I564" s="110">
        <f t="shared" si="8"/>
        <v>100</v>
      </c>
    </row>
    <row r="565" spans="1:9" ht="12" customHeight="1">
      <c r="A565" s="31">
        <v>1683</v>
      </c>
      <c r="B565" s="26">
        <v>120</v>
      </c>
      <c r="C565" s="26">
        <v>5909</v>
      </c>
      <c r="D565" s="26">
        <v>6409</v>
      </c>
      <c r="E565" s="28" t="s">
        <v>186</v>
      </c>
      <c r="F565" s="19">
        <v>0</v>
      </c>
      <c r="G565" s="6">
        <v>0</v>
      </c>
      <c r="H565" s="6">
        <v>728.9</v>
      </c>
      <c r="I565" s="465" t="s">
        <v>1801</v>
      </c>
    </row>
    <row r="566" spans="1:9" ht="12" customHeight="1">
      <c r="A566" s="27"/>
      <c r="B566" s="21" t="s">
        <v>736</v>
      </c>
      <c r="C566" s="22"/>
      <c r="D566" s="22"/>
      <c r="E566" s="29" t="s">
        <v>1572</v>
      </c>
      <c r="F566" s="23">
        <f>SUBTOTAL(9,F528:F550)</f>
        <v>100248</v>
      </c>
      <c r="G566" s="7">
        <f>SUBTOTAL(9,G528:G565)</f>
        <v>114577.50000000001</v>
      </c>
      <c r="H566" s="7">
        <f>SUBTOTAL(9,H528:H565)</f>
        <v>113142.10000000003</v>
      </c>
      <c r="I566" s="113">
        <f t="shared" si="7"/>
        <v>98.74722349501431</v>
      </c>
    </row>
    <row r="567" spans="1:10" ht="11.25" customHeight="1">
      <c r="A567" s="70">
        <v>1355</v>
      </c>
      <c r="B567" s="26">
        <v>122</v>
      </c>
      <c r="C567" s="70">
        <v>5138</v>
      </c>
      <c r="D567" s="70">
        <v>2140</v>
      </c>
      <c r="E567" s="71" t="s">
        <v>1950</v>
      </c>
      <c r="F567" s="53">
        <v>0</v>
      </c>
      <c r="G567" s="103">
        <v>55.9</v>
      </c>
      <c r="H567" s="103">
        <v>25.7</v>
      </c>
      <c r="I567" s="110">
        <f>(H567/G567)*100</f>
        <v>45.97495527728086</v>
      </c>
      <c r="J567" s="5"/>
    </row>
    <row r="568" spans="1:10" ht="11.25" customHeight="1">
      <c r="A568" s="70">
        <v>1356</v>
      </c>
      <c r="B568" s="26">
        <v>122</v>
      </c>
      <c r="C568" s="70" t="s">
        <v>1886</v>
      </c>
      <c r="D568" s="70" t="s">
        <v>1945</v>
      </c>
      <c r="E568" s="71" t="s">
        <v>1952</v>
      </c>
      <c r="F568" s="53">
        <v>0</v>
      </c>
      <c r="G568" s="103">
        <v>99.6</v>
      </c>
      <c r="H568" s="103">
        <v>64</v>
      </c>
      <c r="I568" s="110">
        <f>(H568/G568)*100</f>
        <v>64.2570281124498</v>
      </c>
      <c r="J568" s="5"/>
    </row>
    <row r="569" spans="1:10" ht="11.25" customHeight="1">
      <c r="A569" s="70">
        <v>1357</v>
      </c>
      <c r="B569" s="26">
        <v>122</v>
      </c>
      <c r="C569" s="70" t="s">
        <v>1886</v>
      </c>
      <c r="D569" s="70" t="s">
        <v>1945</v>
      </c>
      <c r="E569" s="71" t="s">
        <v>1716</v>
      </c>
      <c r="F569" s="53">
        <v>0</v>
      </c>
      <c r="G569" s="103">
        <v>8.1</v>
      </c>
      <c r="H569" s="103">
        <v>5.7</v>
      </c>
      <c r="I569" s="110">
        <f aca="true" t="shared" si="9" ref="I569:I580">(H569/G569)*100</f>
        <v>70.37037037037037</v>
      </c>
      <c r="J569" s="5"/>
    </row>
    <row r="570" spans="1:10" ht="11.25" customHeight="1">
      <c r="A570" s="70">
        <v>1358</v>
      </c>
      <c r="B570" s="26">
        <v>122</v>
      </c>
      <c r="C570" s="70" t="s">
        <v>1886</v>
      </c>
      <c r="D570" s="70" t="s">
        <v>1945</v>
      </c>
      <c r="E570" s="71" t="s">
        <v>826</v>
      </c>
      <c r="F570" s="53">
        <v>0</v>
      </c>
      <c r="G570" s="103">
        <v>24.8</v>
      </c>
      <c r="H570" s="103">
        <v>0</v>
      </c>
      <c r="I570" s="110">
        <f t="shared" si="9"/>
        <v>0</v>
      </c>
      <c r="J570" s="5"/>
    </row>
    <row r="571" spans="1:10" ht="11.25" customHeight="1">
      <c r="A571" s="70">
        <v>1359</v>
      </c>
      <c r="B571" s="26">
        <v>122</v>
      </c>
      <c r="C571" s="70" t="s">
        <v>1886</v>
      </c>
      <c r="D571" s="70" t="s">
        <v>1945</v>
      </c>
      <c r="E571" s="71" t="s">
        <v>827</v>
      </c>
      <c r="F571" s="53">
        <v>0</v>
      </c>
      <c r="G571" s="103">
        <v>72</v>
      </c>
      <c r="H571" s="103">
        <v>72</v>
      </c>
      <c r="I571" s="110">
        <f t="shared" si="9"/>
        <v>100</v>
      </c>
      <c r="J571" s="5"/>
    </row>
    <row r="572" spans="1:10" ht="11.25" customHeight="1">
      <c r="A572" s="70">
        <v>1360</v>
      </c>
      <c r="B572" s="26">
        <v>122</v>
      </c>
      <c r="C572" s="70" t="s">
        <v>1886</v>
      </c>
      <c r="D572" s="70" t="s">
        <v>1945</v>
      </c>
      <c r="E572" s="71" t="s">
        <v>828</v>
      </c>
      <c r="F572" s="53">
        <v>0</v>
      </c>
      <c r="G572" s="103">
        <v>39</v>
      </c>
      <c r="H572" s="103">
        <v>0</v>
      </c>
      <c r="I572" s="110">
        <f t="shared" si="9"/>
        <v>0</v>
      </c>
      <c r="J572" s="5"/>
    </row>
    <row r="573" spans="1:10" ht="11.25" customHeight="1">
      <c r="A573" s="70">
        <v>1676</v>
      </c>
      <c r="B573" s="26">
        <v>122</v>
      </c>
      <c r="C573" s="70" t="s">
        <v>1886</v>
      </c>
      <c r="D573" s="70" t="s">
        <v>1945</v>
      </c>
      <c r="E573" s="71" t="s">
        <v>1889</v>
      </c>
      <c r="F573" s="53">
        <v>0</v>
      </c>
      <c r="G573" s="103">
        <v>256</v>
      </c>
      <c r="H573" s="103">
        <v>350.2</v>
      </c>
      <c r="I573" s="110">
        <f t="shared" si="9"/>
        <v>136.796875</v>
      </c>
      <c r="J573" s="5"/>
    </row>
    <row r="574" spans="1:10" ht="12" customHeight="1">
      <c r="A574" s="26">
        <v>1339</v>
      </c>
      <c r="B574" s="26">
        <v>122</v>
      </c>
      <c r="C574" s="26">
        <v>5163</v>
      </c>
      <c r="D574" s="26">
        <v>3635</v>
      </c>
      <c r="E574" s="28" t="s">
        <v>209</v>
      </c>
      <c r="F574" s="53">
        <v>0</v>
      </c>
      <c r="G574" s="105">
        <v>18.3</v>
      </c>
      <c r="H574" s="105">
        <v>0</v>
      </c>
      <c r="I574" s="110">
        <f>(H574/G574)*100</f>
        <v>0</v>
      </c>
      <c r="J574" s="5"/>
    </row>
    <row r="575" spans="1:10" ht="12" customHeight="1">
      <c r="A575" s="26">
        <v>1353</v>
      </c>
      <c r="B575" s="26">
        <v>122</v>
      </c>
      <c r="C575" s="26">
        <v>5164</v>
      </c>
      <c r="D575" s="26">
        <v>3635</v>
      </c>
      <c r="E575" s="28" t="s">
        <v>1903</v>
      </c>
      <c r="F575" s="53">
        <v>0</v>
      </c>
      <c r="G575" s="105">
        <v>21.1</v>
      </c>
      <c r="H575" s="105">
        <v>6.5</v>
      </c>
      <c r="I575" s="110">
        <f>(H575/G575)*100</f>
        <v>30.805687203791464</v>
      </c>
      <c r="J575" s="5"/>
    </row>
    <row r="576" spans="1:10" ht="12" customHeight="1">
      <c r="A576" s="26">
        <v>1675</v>
      </c>
      <c r="B576" s="26">
        <v>122</v>
      </c>
      <c r="C576" s="26" t="s">
        <v>94</v>
      </c>
      <c r="D576" s="26" t="s">
        <v>1613</v>
      </c>
      <c r="E576" s="28" t="s">
        <v>1924</v>
      </c>
      <c r="F576" s="53">
        <v>0</v>
      </c>
      <c r="G576" s="105">
        <v>500</v>
      </c>
      <c r="H576" s="105">
        <v>15</v>
      </c>
      <c r="I576" s="110">
        <f>(H576/G576)*100</f>
        <v>3</v>
      </c>
      <c r="J576" s="5"/>
    </row>
    <row r="577" spans="1:10" ht="11.25" customHeight="1">
      <c r="A577" s="70">
        <v>1365</v>
      </c>
      <c r="B577" s="26">
        <v>122</v>
      </c>
      <c r="C577" s="70" t="s">
        <v>1907</v>
      </c>
      <c r="D577" s="70" t="s">
        <v>1945</v>
      </c>
      <c r="E577" s="71" t="s">
        <v>1956</v>
      </c>
      <c r="F577" s="53">
        <v>0</v>
      </c>
      <c r="G577" s="103">
        <v>15</v>
      </c>
      <c r="H577" s="103">
        <v>15</v>
      </c>
      <c r="I577" s="110">
        <f>(H577/G577)*100</f>
        <v>100</v>
      </c>
      <c r="J577" s="5"/>
    </row>
    <row r="578" spans="1:10" ht="11.25" customHeight="1">
      <c r="A578" s="70">
        <v>1366</v>
      </c>
      <c r="B578" s="26">
        <v>122</v>
      </c>
      <c r="C578" s="70" t="s">
        <v>1907</v>
      </c>
      <c r="D578" s="70" t="s">
        <v>1945</v>
      </c>
      <c r="E578" s="71" t="s">
        <v>0</v>
      </c>
      <c r="F578" s="53">
        <v>0</v>
      </c>
      <c r="G578" s="103">
        <v>114.6</v>
      </c>
      <c r="H578" s="103">
        <v>112.3</v>
      </c>
      <c r="I578" s="110">
        <f t="shared" si="9"/>
        <v>97.99301919720767</v>
      </c>
      <c r="J578" s="5"/>
    </row>
    <row r="579" spans="1:10" ht="11.25" customHeight="1">
      <c r="A579" s="70">
        <v>1677</v>
      </c>
      <c r="B579" s="26">
        <v>122</v>
      </c>
      <c r="C579" s="70" t="s">
        <v>1907</v>
      </c>
      <c r="D579" s="70" t="s">
        <v>1945</v>
      </c>
      <c r="E579" s="71" t="s">
        <v>1</v>
      </c>
      <c r="F579" s="53">
        <v>0</v>
      </c>
      <c r="G579" s="103">
        <v>110.7</v>
      </c>
      <c r="H579" s="103">
        <v>110.6</v>
      </c>
      <c r="I579" s="110">
        <f t="shared" si="9"/>
        <v>99.9096657633243</v>
      </c>
      <c r="J579" s="5"/>
    </row>
    <row r="580" spans="1:10" ht="11.25" customHeight="1">
      <c r="A580" s="70">
        <v>1375</v>
      </c>
      <c r="B580" s="26">
        <v>122</v>
      </c>
      <c r="C580" s="70" t="s">
        <v>1907</v>
      </c>
      <c r="D580" s="70" t="s">
        <v>1945</v>
      </c>
      <c r="E580" s="71" t="s">
        <v>1760</v>
      </c>
      <c r="F580" s="53">
        <v>0</v>
      </c>
      <c r="G580" s="103">
        <v>275</v>
      </c>
      <c r="H580" s="103">
        <v>272.7</v>
      </c>
      <c r="I580" s="110">
        <f t="shared" si="9"/>
        <v>99.16363636363637</v>
      </c>
      <c r="J580" s="5"/>
    </row>
    <row r="581" spans="1:10" ht="11.25" customHeight="1">
      <c r="A581" s="70">
        <v>1377</v>
      </c>
      <c r="B581" s="26">
        <v>122</v>
      </c>
      <c r="C581" s="70">
        <v>5169</v>
      </c>
      <c r="D581" s="70">
        <v>2140</v>
      </c>
      <c r="E581" s="71" t="s">
        <v>650</v>
      </c>
      <c r="F581" s="53">
        <v>0</v>
      </c>
      <c r="G581" s="103">
        <v>150</v>
      </c>
      <c r="H581" s="103">
        <v>0</v>
      </c>
      <c r="I581" s="110">
        <f>(H581/G581)*100</f>
        <v>0</v>
      </c>
      <c r="J581" s="5"/>
    </row>
    <row r="582" spans="1:10" ht="12" customHeight="1">
      <c r="A582" s="26">
        <v>1345</v>
      </c>
      <c r="B582" s="26">
        <v>122</v>
      </c>
      <c r="C582" s="26" t="s">
        <v>1907</v>
      </c>
      <c r="D582" s="26" t="s">
        <v>1613</v>
      </c>
      <c r="E582" s="28" t="s">
        <v>620</v>
      </c>
      <c r="F582" s="53">
        <v>0</v>
      </c>
      <c r="G582" s="105">
        <v>460.8</v>
      </c>
      <c r="H582" s="105">
        <v>460.8</v>
      </c>
      <c r="I582" s="110">
        <f aca="true" t="shared" si="10" ref="I582:I588">(H582/G582)*100</f>
        <v>100</v>
      </c>
      <c r="J582" s="5"/>
    </row>
    <row r="583" spans="1:10" ht="12" customHeight="1">
      <c r="A583" s="26">
        <v>1346</v>
      </c>
      <c r="B583" s="26">
        <v>122</v>
      </c>
      <c r="C583" s="26" t="s">
        <v>1907</v>
      </c>
      <c r="D583" s="26" t="s">
        <v>1613</v>
      </c>
      <c r="E583" s="28" t="s">
        <v>621</v>
      </c>
      <c r="F583" s="53">
        <v>0</v>
      </c>
      <c r="G583" s="105">
        <v>23.8</v>
      </c>
      <c r="H583" s="105">
        <v>12.6</v>
      </c>
      <c r="I583" s="110">
        <f t="shared" si="10"/>
        <v>52.94117647058824</v>
      </c>
      <c r="J583" s="5"/>
    </row>
    <row r="584" spans="1:10" ht="12" customHeight="1">
      <c r="A584" s="26">
        <v>1347</v>
      </c>
      <c r="B584" s="26">
        <v>122</v>
      </c>
      <c r="C584" s="26" t="s">
        <v>1907</v>
      </c>
      <c r="D584" s="26" t="s">
        <v>1613</v>
      </c>
      <c r="E584" s="28" t="s">
        <v>37</v>
      </c>
      <c r="F584" s="53">
        <v>0</v>
      </c>
      <c r="G584" s="105">
        <v>1.1</v>
      </c>
      <c r="H584" s="105">
        <v>1</v>
      </c>
      <c r="I584" s="110">
        <f t="shared" si="10"/>
        <v>90.9090909090909</v>
      </c>
      <c r="J584" s="5"/>
    </row>
    <row r="585" spans="1:10" ht="12" customHeight="1">
      <c r="A585" s="26">
        <v>1348</v>
      </c>
      <c r="B585" s="26">
        <v>122</v>
      </c>
      <c r="C585" s="26" t="s">
        <v>1907</v>
      </c>
      <c r="D585" s="26" t="s">
        <v>1613</v>
      </c>
      <c r="E585" s="28" t="s">
        <v>622</v>
      </c>
      <c r="F585" s="53">
        <v>0</v>
      </c>
      <c r="G585" s="105">
        <v>600</v>
      </c>
      <c r="H585" s="105">
        <v>0</v>
      </c>
      <c r="I585" s="110">
        <f t="shared" si="10"/>
        <v>0</v>
      </c>
      <c r="J585" s="5"/>
    </row>
    <row r="586" spans="1:10" ht="12" customHeight="1">
      <c r="A586" s="26">
        <v>1349</v>
      </c>
      <c r="B586" s="26">
        <v>122</v>
      </c>
      <c r="C586" s="84">
        <v>5169</v>
      </c>
      <c r="D586" s="84">
        <v>3639</v>
      </c>
      <c r="E586" s="58" t="s">
        <v>202</v>
      </c>
      <c r="F586" s="53">
        <v>0</v>
      </c>
      <c r="G586" s="105">
        <v>1828.8</v>
      </c>
      <c r="H586" s="105">
        <v>330.9</v>
      </c>
      <c r="I586" s="110">
        <f t="shared" si="10"/>
        <v>18.093832020997375</v>
      </c>
      <c r="J586" s="5"/>
    </row>
    <row r="587" spans="1:10" ht="12" customHeight="1">
      <c r="A587" s="26">
        <v>1350</v>
      </c>
      <c r="B587" s="26">
        <v>122</v>
      </c>
      <c r="C587" s="84">
        <v>5169</v>
      </c>
      <c r="D587" s="84">
        <v>3639</v>
      </c>
      <c r="E587" s="58" t="s">
        <v>203</v>
      </c>
      <c r="F587" s="53">
        <v>0</v>
      </c>
      <c r="G587" s="105">
        <v>200</v>
      </c>
      <c r="H587" s="105">
        <v>0</v>
      </c>
      <c r="I587" s="110">
        <f t="shared" si="10"/>
        <v>0</v>
      </c>
      <c r="J587" s="5"/>
    </row>
    <row r="588" spans="1:10" ht="12" customHeight="1">
      <c r="A588" s="26">
        <v>1352</v>
      </c>
      <c r="B588" s="26">
        <v>122</v>
      </c>
      <c r="C588" s="26" t="s">
        <v>1919</v>
      </c>
      <c r="D588" s="26" t="s">
        <v>1613</v>
      </c>
      <c r="E588" s="28" t="s">
        <v>205</v>
      </c>
      <c r="F588" s="53">
        <v>0</v>
      </c>
      <c r="G588" s="105">
        <v>15.4</v>
      </c>
      <c r="H588" s="105">
        <v>0</v>
      </c>
      <c r="I588" s="110">
        <f t="shared" si="10"/>
        <v>0</v>
      </c>
      <c r="J588" s="5"/>
    </row>
    <row r="589" spans="1:10" ht="12" customHeight="1">
      <c r="A589" s="70">
        <v>1552</v>
      </c>
      <c r="B589" s="73">
        <v>122</v>
      </c>
      <c r="C589" s="35">
        <v>5909</v>
      </c>
      <c r="D589" s="35">
        <v>2140</v>
      </c>
      <c r="E589" s="2" t="s">
        <v>866</v>
      </c>
      <c r="F589" s="19">
        <v>0</v>
      </c>
      <c r="G589" s="6">
        <v>0.3</v>
      </c>
      <c r="H589" s="6">
        <v>0</v>
      </c>
      <c r="I589" s="110">
        <f>(H589/G589)*100</f>
        <v>0</v>
      </c>
      <c r="J589" s="5"/>
    </row>
    <row r="590" spans="1:10" ht="12" customHeight="1">
      <c r="A590" s="27"/>
      <c r="B590" s="21" t="s">
        <v>1337</v>
      </c>
      <c r="C590" s="22"/>
      <c r="D590" s="22"/>
      <c r="E590" s="29" t="s">
        <v>1338</v>
      </c>
      <c r="F590" s="23">
        <f>SUBTOTAL(9,F567:F589)</f>
        <v>0</v>
      </c>
      <c r="G590" s="7">
        <f>SUBTOTAL(9,G567:G589)</f>
        <v>4890.3</v>
      </c>
      <c r="H590" s="7">
        <f>SUBTOTAL(9,H567:H589)</f>
        <v>1855</v>
      </c>
      <c r="I590" s="113">
        <f>(H590/G590)*100</f>
        <v>37.93223319632742</v>
      </c>
      <c r="J590" s="5"/>
    </row>
    <row r="591" spans="1:9" ht="12" customHeight="1">
      <c r="A591" s="26">
        <v>1405</v>
      </c>
      <c r="B591" s="26" t="s">
        <v>1850</v>
      </c>
      <c r="C591" s="26" t="s">
        <v>74</v>
      </c>
      <c r="D591" s="26" t="s">
        <v>1851</v>
      </c>
      <c r="E591" s="28" t="s">
        <v>75</v>
      </c>
      <c r="F591" s="19">
        <v>50</v>
      </c>
      <c r="G591" s="6">
        <v>80</v>
      </c>
      <c r="H591" s="6">
        <v>149.2</v>
      </c>
      <c r="I591" s="110">
        <f t="shared" si="7"/>
        <v>186.49999999999997</v>
      </c>
    </row>
    <row r="592" spans="1:9" ht="12" customHeight="1">
      <c r="A592" s="26">
        <v>1406</v>
      </c>
      <c r="B592" s="26" t="s">
        <v>1850</v>
      </c>
      <c r="C592" s="26" t="s">
        <v>1884</v>
      </c>
      <c r="D592" s="26" t="s">
        <v>1851</v>
      </c>
      <c r="E592" s="46" t="s">
        <v>61</v>
      </c>
      <c r="F592" s="19">
        <v>15</v>
      </c>
      <c r="G592" s="6">
        <v>25</v>
      </c>
      <c r="H592" s="6">
        <v>17.5</v>
      </c>
      <c r="I592" s="110">
        <f t="shared" si="7"/>
        <v>70</v>
      </c>
    </row>
    <row r="593" spans="1:9" ht="12" customHeight="1">
      <c r="A593" s="26">
        <v>1407</v>
      </c>
      <c r="B593" s="26" t="s">
        <v>1850</v>
      </c>
      <c r="C593" s="26" t="s">
        <v>1885</v>
      </c>
      <c r="D593" s="26" t="s">
        <v>1851</v>
      </c>
      <c r="E593" s="28" t="s">
        <v>1686</v>
      </c>
      <c r="F593" s="19">
        <v>100</v>
      </c>
      <c r="G593" s="6">
        <v>235</v>
      </c>
      <c r="H593" s="6">
        <v>359.2</v>
      </c>
      <c r="I593" s="110">
        <f t="shared" si="7"/>
        <v>152.85106382978725</v>
      </c>
    </row>
    <row r="594" spans="1:9" ht="12" customHeight="1">
      <c r="A594" s="26">
        <v>1408</v>
      </c>
      <c r="B594" s="26" t="s">
        <v>1850</v>
      </c>
      <c r="C594" s="26" t="s">
        <v>1886</v>
      </c>
      <c r="D594" s="26" t="s">
        <v>1851</v>
      </c>
      <c r="E594" s="28" t="s">
        <v>1936</v>
      </c>
      <c r="F594" s="19">
        <v>1050</v>
      </c>
      <c r="G594" s="6">
        <v>1107</v>
      </c>
      <c r="H594" s="6">
        <v>1183.4</v>
      </c>
      <c r="I594" s="110">
        <f t="shared" si="7"/>
        <v>106.90153568202349</v>
      </c>
    </row>
    <row r="595" spans="1:9" ht="12" customHeight="1">
      <c r="A595" s="26">
        <v>1409</v>
      </c>
      <c r="B595" s="26" t="s">
        <v>1850</v>
      </c>
      <c r="C595" s="26" t="s">
        <v>1890</v>
      </c>
      <c r="D595" s="26" t="s">
        <v>1851</v>
      </c>
      <c r="E595" s="28" t="s">
        <v>1891</v>
      </c>
      <c r="F595" s="19">
        <v>1600</v>
      </c>
      <c r="G595" s="6">
        <v>965</v>
      </c>
      <c r="H595" s="6">
        <v>933.2</v>
      </c>
      <c r="I595" s="110">
        <f t="shared" si="7"/>
        <v>96.70466321243524</v>
      </c>
    </row>
    <row r="596" spans="1:9" ht="12" customHeight="1">
      <c r="A596" s="26">
        <v>1410</v>
      </c>
      <c r="B596" s="26" t="s">
        <v>1850</v>
      </c>
      <c r="C596" s="26" t="s">
        <v>1892</v>
      </c>
      <c r="D596" s="26" t="s">
        <v>1851</v>
      </c>
      <c r="E596" s="28" t="s">
        <v>760</v>
      </c>
      <c r="F596" s="19">
        <v>2700</v>
      </c>
      <c r="G596" s="6">
        <v>2700</v>
      </c>
      <c r="H596" s="6">
        <v>2580.8</v>
      </c>
      <c r="I596" s="110">
        <f t="shared" si="7"/>
        <v>95.5851851851852</v>
      </c>
    </row>
    <row r="597" spans="1:9" ht="12" customHeight="1">
      <c r="A597" s="26">
        <v>1411</v>
      </c>
      <c r="B597" s="26" t="s">
        <v>1850</v>
      </c>
      <c r="C597" s="26" t="s">
        <v>1893</v>
      </c>
      <c r="D597" s="26" t="s">
        <v>1851</v>
      </c>
      <c r="E597" s="28" t="s">
        <v>1894</v>
      </c>
      <c r="F597" s="19">
        <v>2400</v>
      </c>
      <c r="G597" s="6">
        <v>2400</v>
      </c>
      <c r="H597" s="6">
        <v>2060.3</v>
      </c>
      <c r="I597" s="110">
        <f t="shared" si="7"/>
        <v>85.84583333333335</v>
      </c>
    </row>
    <row r="598" spans="1:9" ht="12" customHeight="1">
      <c r="A598" s="26">
        <v>1412</v>
      </c>
      <c r="B598" s="26" t="s">
        <v>1850</v>
      </c>
      <c r="C598" s="26" t="s">
        <v>1895</v>
      </c>
      <c r="D598" s="26" t="s">
        <v>1851</v>
      </c>
      <c r="E598" s="28" t="s">
        <v>1896</v>
      </c>
      <c r="F598" s="19">
        <v>70</v>
      </c>
      <c r="G598" s="6">
        <v>70</v>
      </c>
      <c r="H598" s="6">
        <v>41.2</v>
      </c>
      <c r="I598" s="110">
        <f t="shared" si="7"/>
        <v>58.85714285714286</v>
      </c>
    </row>
    <row r="599" spans="1:9" ht="12" customHeight="1">
      <c r="A599" s="26">
        <v>1413</v>
      </c>
      <c r="B599" s="26" t="s">
        <v>1850</v>
      </c>
      <c r="C599" s="26" t="s">
        <v>1897</v>
      </c>
      <c r="D599" s="26" t="s">
        <v>1851</v>
      </c>
      <c r="E599" s="28" t="s">
        <v>93</v>
      </c>
      <c r="F599" s="19">
        <v>3</v>
      </c>
      <c r="G599" s="6">
        <v>3</v>
      </c>
      <c r="H599" s="6">
        <v>1</v>
      </c>
      <c r="I599" s="110">
        <f t="shared" si="7"/>
        <v>33.33333333333333</v>
      </c>
    </row>
    <row r="600" spans="1:9" ht="12" customHeight="1">
      <c r="A600" s="26">
        <v>1414</v>
      </c>
      <c r="B600" s="26" t="s">
        <v>1850</v>
      </c>
      <c r="C600" s="26" t="s">
        <v>1899</v>
      </c>
      <c r="D600" s="26" t="s">
        <v>1851</v>
      </c>
      <c r="E600" s="28" t="s">
        <v>1900</v>
      </c>
      <c r="F600" s="19">
        <v>180</v>
      </c>
      <c r="G600" s="6">
        <v>178</v>
      </c>
      <c r="H600" s="6">
        <v>133.4</v>
      </c>
      <c r="I600" s="110">
        <f t="shared" si="7"/>
        <v>74.9438202247191</v>
      </c>
    </row>
    <row r="601" spans="1:9" ht="12" customHeight="1">
      <c r="A601" s="26">
        <v>1415</v>
      </c>
      <c r="B601" s="26">
        <v>191</v>
      </c>
      <c r="C601" s="26">
        <v>5164</v>
      </c>
      <c r="D601" s="26">
        <v>3419</v>
      </c>
      <c r="E601" s="28" t="s">
        <v>1903</v>
      </c>
      <c r="F601" s="19">
        <v>32</v>
      </c>
      <c r="G601" s="6">
        <v>35</v>
      </c>
      <c r="H601" s="6">
        <v>34.2</v>
      </c>
      <c r="I601" s="110">
        <f t="shared" si="7"/>
        <v>97.71428571428572</v>
      </c>
    </row>
    <row r="602" spans="1:9" ht="12" customHeight="1">
      <c r="A602" s="26">
        <v>1416</v>
      </c>
      <c r="B602" s="26" t="s">
        <v>1850</v>
      </c>
      <c r="C602" s="26" t="s">
        <v>94</v>
      </c>
      <c r="D602" s="26" t="s">
        <v>1851</v>
      </c>
      <c r="E602" s="28" t="s">
        <v>1924</v>
      </c>
      <c r="F602" s="19">
        <v>115</v>
      </c>
      <c r="G602" s="6">
        <v>115</v>
      </c>
      <c r="H602" s="6">
        <v>111.8</v>
      </c>
      <c r="I602" s="110">
        <f t="shared" si="7"/>
        <v>97.21739130434783</v>
      </c>
    </row>
    <row r="603" spans="1:9" ht="12" customHeight="1">
      <c r="A603" s="26">
        <v>1417</v>
      </c>
      <c r="B603" s="26" t="s">
        <v>1850</v>
      </c>
      <c r="C603" s="26" t="s">
        <v>1904</v>
      </c>
      <c r="D603" s="26" t="s">
        <v>1851</v>
      </c>
      <c r="E603" s="28" t="s">
        <v>53</v>
      </c>
      <c r="F603" s="19">
        <v>25</v>
      </c>
      <c r="G603" s="6">
        <v>25</v>
      </c>
      <c r="H603" s="6">
        <v>14.7</v>
      </c>
      <c r="I603" s="110">
        <f t="shared" si="7"/>
        <v>58.8</v>
      </c>
    </row>
    <row r="604" spans="1:9" ht="12" customHeight="1">
      <c r="A604" s="26">
        <v>1418</v>
      </c>
      <c r="B604" s="26" t="s">
        <v>1850</v>
      </c>
      <c r="C604" s="26" t="s">
        <v>1907</v>
      </c>
      <c r="D604" s="26" t="s">
        <v>1851</v>
      </c>
      <c r="E604" s="28" t="s">
        <v>54</v>
      </c>
      <c r="F604" s="19">
        <v>700</v>
      </c>
      <c r="G604" s="6">
        <v>700</v>
      </c>
      <c r="H604" s="6">
        <v>556.2</v>
      </c>
      <c r="I604" s="110">
        <f aca="true" t="shared" si="11" ref="I604:I670">(H604/G604)*100</f>
        <v>79.45714285714286</v>
      </c>
    </row>
    <row r="605" spans="1:9" ht="12" customHeight="1">
      <c r="A605" s="26">
        <v>1419</v>
      </c>
      <c r="B605" s="26" t="s">
        <v>1850</v>
      </c>
      <c r="C605" s="26" t="s">
        <v>1913</v>
      </c>
      <c r="D605" s="26" t="s">
        <v>1851</v>
      </c>
      <c r="E605" s="28" t="s">
        <v>747</v>
      </c>
      <c r="F605" s="19">
        <v>500</v>
      </c>
      <c r="G605" s="6">
        <v>5900</v>
      </c>
      <c r="H605" s="6">
        <v>12599.4</v>
      </c>
      <c r="I605" s="110">
        <f t="shared" si="11"/>
        <v>213.54915254237287</v>
      </c>
    </row>
    <row r="606" spans="1:9" ht="12" customHeight="1">
      <c r="A606" s="26">
        <v>1420</v>
      </c>
      <c r="B606" s="26" t="s">
        <v>1850</v>
      </c>
      <c r="C606" s="26" t="s">
        <v>1913</v>
      </c>
      <c r="D606" s="26" t="s">
        <v>1851</v>
      </c>
      <c r="E606" s="28" t="s">
        <v>1715</v>
      </c>
      <c r="F606" s="19">
        <v>150</v>
      </c>
      <c r="G606" s="6">
        <v>152</v>
      </c>
      <c r="H606" s="6">
        <v>151.3</v>
      </c>
      <c r="I606" s="110">
        <f t="shared" si="11"/>
        <v>99.53947368421053</v>
      </c>
    </row>
    <row r="607" spans="1:9" ht="12" customHeight="1">
      <c r="A607" s="26">
        <v>1421</v>
      </c>
      <c r="B607" s="26" t="s">
        <v>1850</v>
      </c>
      <c r="C607" s="26" t="s">
        <v>1916</v>
      </c>
      <c r="D607" s="26" t="s">
        <v>1851</v>
      </c>
      <c r="E607" s="46" t="s">
        <v>1918</v>
      </c>
      <c r="F607" s="19">
        <v>5</v>
      </c>
      <c r="G607" s="6">
        <v>5</v>
      </c>
      <c r="H607" s="6">
        <v>0.1</v>
      </c>
      <c r="I607" s="110">
        <f t="shared" si="11"/>
        <v>2</v>
      </c>
    </row>
    <row r="608" spans="1:9" ht="12" customHeight="1">
      <c r="A608" s="26">
        <v>1422</v>
      </c>
      <c r="B608" s="26">
        <v>191</v>
      </c>
      <c r="C608" s="26">
        <v>5361</v>
      </c>
      <c r="D608" s="26">
        <v>3419</v>
      </c>
      <c r="E608" s="28" t="s">
        <v>1921</v>
      </c>
      <c r="F608" s="19">
        <v>2</v>
      </c>
      <c r="G608" s="6">
        <v>2</v>
      </c>
      <c r="H608" s="6">
        <v>0</v>
      </c>
      <c r="I608" s="110">
        <f t="shared" si="11"/>
        <v>0</v>
      </c>
    </row>
    <row r="609" spans="1:9" ht="12" customHeight="1">
      <c r="A609" s="26">
        <v>1423</v>
      </c>
      <c r="B609" s="26">
        <v>191</v>
      </c>
      <c r="C609" s="26">
        <v>5362</v>
      </c>
      <c r="D609" s="26">
        <v>3419</v>
      </c>
      <c r="E609" s="28" t="s">
        <v>748</v>
      </c>
      <c r="F609" s="19">
        <v>2</v>
      </c>
      <c r="G609" s="6">
        <v>2</v>
      </c>
      <c r="H609" s="6">
        <v>0</v>
      </c>
      <c r="I609" s="110">
        <f t="shared" si="11"/>
        <v>0</v>
      </c>
    </row>
    <row r="610" spans="1:9" ht="12" customHeight="1">
      <c r="A610" s="27"/>
      <c r="B610" s="21" t="s">
        <v>1638</v>
      </c>
      <c r="C610" s="22"/>
      <c r="D610" s="45"/>
      <c r="E610" s="29" t="s">
        <v>1559</v>
      </c>
      <c r="F610" s="23">
        <f>SUBTOTAL(9,F591:F609)</f>
        <v>9699</v>
      </c>
      <c r="G610" s="7">
        <f>SUBTOTAL(9,G591:G609)</f>
        <v>14699</v>
      </c>
      <c r="H610" s="7">
        <f>SUBTOTAL(9,H591:H609)</f>
        <v>20926.899999999998</v>
      </c>
      <c r="I610" s="113">
        <f t="shared" si="11"/>
        <v>142.36954894890806</v>
      </c>
    </row>
    <row r="611" spans="1:9" ht="12" customHeight="1">
      <c r="A611" s="26">
        <v>1424</v>
      </c>
      <c r="B611" s="26" t="s">
        <v>1852</v>
      </c>
      <c r="C611" s="26" t="s">
        <v>74</v>
      </c>
      <c r="D611" s="26" t="s">
        <v>1851</v>
      </c>
      <c r="E611" s="28" t="s">
        <v>75</v>
      </c>
      <c r="F611" s="52">
        <v>20</v>
      </c>
      <c r="G611" s="11">
        <v>20</v>
      </c>
      <c r="H611" s="11">
        <v>21.2</v>
      </c>
      <c r="I611" s="110">
        <f t="shared" si="11"/>
        <v>106</v>
      </c>
    </row>
    <row r="612" spans="1:9" ht="12" customHeight="1">
      <c r="A612" s="26">
        <v>1425</v>
      </c>
      <c r="B612" s="26">
        <v>192</v>
      </c>
      <c r="C612" s="26">
        <v>5134</v>
      </c>
      <c r="D612" s="26">
        <v>3419</v>
      </c>
      <c r="E612" s="28" t="s">
        <v>60</v>
      </c>
      <c r="F612" s="52">
        <v>2</v>
      </c>
      <c r="G612" s="11">
        <v>2</v>
      </c>
      <c r="H612" s="11">
        <v>1.7</v>
      </c>
      <c r="I612" s="110">
        <f t="shared" si="11"/>
        <v>85</v>
      </c>
    </row>
    <row r="613" spans="1:9" ht="12" customHeight="1">
      <c r="A613" s="26">
        <v>1426</v>
      </c>
      <c r="B613" s="26">
        <v>192</v>
      </c>
      <c r="C613" s="26">
        <v>5136</v>
      </c>
      <c r="D613" s="26">
        <v>3419</v>
      </c>
      <c r="E613" s="46" t="s">
        <v>61</v>
      </c>
      <c r="F613" s="52">
        <v>2</v>
      </c>
      <c r="G613" s="11">
        <v>2</v>
      </c>
      <c r="H613" s="11">
        <v>2.7</v>
      </c>
      <c r="I613" s="110">
        <f t="shared" si="11"/>
        <v>135</v>
      </c>
    </row>
    <row r="614" spans="1:9" ht="12" customHeight="1">
      <c r="A614" s="26">
        <v>1427</v>
      </c>
      <c r="B614" s="26" t="s">
        <v>1852</v>
      </c>
      <c r="C614" s="26" t="s">
        <v>1885</v>
      </c>
      <c r="D614" s="26" t="s">
        <v>1851</v>
      </c>
      <c r="E614" s="28" t="s">
        <v>1686</v>
      </c>
      <c r="F614" s="52">
        <v>80</v>
      </c>
      <c r="G614" s="11">
        <v>80</v>
      </c>
      <c r="H614" s="11">
        <v>176.5</v>
      </c>
      <c r="I614" s="110">
        <f t="shared" si="11"/>
        <v>220.62499999999997</v>
      </c>
    </row>
    <row r="615" spans="1:9" ht="12" customHeight="1">
      <c r="A615" s="26">
        <v>1428</v>
      </c>
      <c r="B615" s="26" t="s">
        <v>1852</v>
      </c>
      <c r="C615" s="26" t="s">
        <v>1886</v>
      </c>
      <c r="D615" s="26" t="s">
        <v>1851</v>
      </c>
      <c r="E615" s="28" t="s">
        <v>1936</v>
      </c>
      <c r="F615" s="52">
        <v>250</v>
      </c>
      <c r="G615" s="11">
        <v>250</v>
      </c>
      <c r="H615" s="11">
        <v>602.5</v>
      </c>
      <c r="I615" s="110">
        <f t="shared" si="11"/>
        <v>241</v>
      </c>
    </row>
    <row r="616" spans="1:9" ht="12" customHeight="1">
      <c r="A616" s="26">
        <v>1429</v>
      </c>
      <c r="B616" s="26" t="s">
        <v>1852</v>
      </c>
      <c r="C616" s="26" t="s">
        <v>1886</v>
      </c>
      <c r="D616" s="26" t="s">
        <v>1851</v>
      </c>
      <c r="E616" s="28" t="s">
        <v>1471</v>
      </c>
      <c r="F616" s="52">
        <v>215</v>
      </c>
      <c r="G616" s="11">
        <v>114</v>
      </c>
      <c r="H616" s="11">
        <v>113.7</v>
      </c>
      <c r="I616" s="110">
        <f t="shared" si="11"/>
        <v>99.73684210526315</v>
      </c>
    </row>
    <row r="617" spans="1:9" ht="12" customHeight="1">
      <c r="A617" s="26">
        <v>1430</v>
      </c>
      <c r="B617" s="26" t="s">
        <v>1852</v>
      </c>
      <c r="C617" s="26" t="s">
        <v>1890</v>
      </c>
      <c r="D617" s="26" t="s">
        <v>1851</v>
      </c>
      <c r="E617" s="28" t="s">
        <v>1891</v>
      </c>
      <c r="F617" s="52">
        <v>300</v>
      </c>
      <c r="G617" s="11">
        <v>300</v>
      </c>
      <c r="H617" s="11">
        <v>226.4</v>
      </c>
      <c r="I617" s="110">
        <f t="shared" si="11"/>
        <v>75.46666666666667</v>
      </c>
    </row>
    <row r="618" spans="1:9" ht="12" customHeight="1">
      <c r="A618" s="26">
        <v>1431</v>
      </c>
      <c r="B618" s="26" t="s">
        <v>1852</v>
      </c>
      <c r="C618" s="26" t="s">
        <v>1892</v>
      </c>
      <c r="D618" s="26" t="s">
        <v>1851</v>
      </c>
      <c r="E618" s="28" t="s">
        <v>760</v>
      </c>
      <c r="F618" s="52">
        <v>950</v>
      </c>
      <c r="G618" s="11">
        <v>950</v>
      </c>
      <c r="H618" s="11">
        <v>814.8</v>
      </c>
      <c r="I618" s="110">
        <f t="shared" si="11"/>
        <v>85.76842105263157</v>
      </c>
    </row>
    <row r="619" spans="1:9" ht="12" customHeight="1">
      <c r="A619" s="26">
        <v>1432</v>
      </c>
      <c r="B619" s="26" t="s">
        <v>1852</v>
      </c>
      <c r="C619" s="26" t="s">
        <v>1893</v>
      </c>
      <c r="D619" s="26" t="s">
        <v>1851</v>
      </c>
      <c r="E619" s="28" t="s">
        <v>1894</v>
      </c>
      <c r="F619" s="52">
        <v>600</v>
      </c>
      <c r="G619" s="11">
        <v>600</v>
      </c>
      <c r="H619" s="11">
        <v>596.7</v>
      </c>
      <c r="I619" s="110">
        <f t="shared" si="11"/>
        <v>99.45</v>
      </c>
    </row>
    <row r="620" spans="1:9" ht="12" customHeight="1">
      <c r="A620" s="26">
        <v>1433</v>
      </c>
      <c r="B620" s="26" t="s">
        <v>1852</v>
      </c>
      <c r="C620" s="26" t="s">
        <v>1895</v>
      </c>
      <c r="D620" s="26" t="s">
        <v>1851</v>
      </c>
      <c r="E620" s="28" t="s">
        <v>1896</v>
      </c>
      <c r="F620" s="52">
        <v>17</v>
      </c>
      <c r="G620" s="11">
        <v>17</v>
      </c>
      <c r="H620" s="11">
        <v>25.1</v>
      </c>
      <c r="I620" s="110">
        <f t="shared" si="11"/>
        <v>147.64705882352942</v>
      </c>
    </row>
    <row r="621" spans="1:9" ht="12" customHeight="1">
      <c r="A621" s="26">
        <v>1434</v>
      </c>
      <c r="B621" s="26" t="s">
        <v>1852</v>
      </c>
      <c r="C621" s="26" t="s">
        <v>1897</v>
      </c>
      <c r="D621" s="26" t="s">
        <v>1851</v>
      </c>
      <c r="E621" s="28" t="s">
        <v>93</v>
      </c>
      <c r="F621" s="52">
        <v>2</v>
      </c>
      <c r="G621" s="11">
        <v>2</v>
      </c>
      <c r="H621" s="11">
        <v>1.8</v>
      </c>
      <c r="I621" s="110">
        <f t="shared" si="11"/>
        <v>90</v>
      </c>
    </row>
    <row r="622" spans="1:9" ht="12" customHeight="1">
      <c r="A622" s="26">
        <v>1435</v>
      </c>
      <c r="B622" s="26" t="s">
        <v>1852</v>
      </c>
      <c r="C622" s="26" t="s">
        <v>1899</v>
      </c>
      <c r="D622" s="26" t="s">
        <v>1851</v>
      </c>
      <c r="E622" s="28" t="s">
        <v>1900</v>
      </c>
      <c r="F622" s="52">
        <v>90</v>
      </c>
      <c r="G622" s="11">
        <v>90</v>
      </c>
      <c r="H622" s="11">
        <v>75.2</v>
      </c>
      <c r="I622" s="110">
        <f t="shared" si="11"/>
        <v>83.55555555555556</v>
      </c>
    </row>
    <row r="623" spans="1:9" ht="12" customHeight="1">
      <c r="A623" s="26">
        <v>1436</v>
      </c>
      <c r="B623" s="26">
        <v>192</v>
      </c>
      <c r="C623" s="26">
        <v>5164</v>
      </c>
      <c r="D623" s="26">
        <v>3419</v>
      </c>
      <c r="E623" s="28" t="s">
        <v>1903</v>
      </c>
      <c r="F623" s="52">
        <v>15</v>
      </c>
      <c r="G623" s="11">
        <v>15</v>
      </c>
      <c r="H623" s="11">
        <v>10.7</v>
      </c>
      <c r="I623" s="110">
        <f t="shared" si="11"/>
        <v>71.33333333333333</v>
      </c>
    </row>
    <row r="624" spans="1:9" ht="12" customHeight="1">
      <c r="A624" s="26">
        <v>1437</v>
      </c>
      <c r="B624" s="26">
        <v>192</v>
      </c>
      <c r="C624" s="26">
        <v>5166</v>
      </c>
      <c r="D624" s="26">
        <v>3419</v>
      </c>
      <c r="E624" s="28" t="s">
        <v>1924</v>
      </c>
      <c r="F624" s="52">
        <v>60</v>
      </c>
      <c r="G624" s="11">
        <v>60</v>
      </c>
      <c r="H624" s="11">
        <v>70.7</v>
      </c>
      <c r="I624" s="110">
        <f t="shared" si="11"/>
        <v>117.83333333333334</v>
      </c>
    </row>
    <row r="625" spans="1:9" ht="12" customHeight="1">
      <c r="A625" s="26">
        <v>1438</v>
      </c>
      <c r="B625" s="26" t="s">
        <v>1852</v>
      </c>
      <c r="C625" s="26" t="s">
        <v>1904</v>
      </c>
      <c r="D625" s="26" t="s">
        <v>1851</v>
      </c>
      <c r="E625" s="28" t="s">
        <v>53</v>
      </c>
      <c r="F625" s="52">
        <v>5</v>
      </c>
      <c r="G625" s="11">
        <v>5</v>
      </c>
      <c r="H625" s="11">
        <v>1.5</v>
      </c>
      <c r="I625" s="110">
        <f t="shared" si="11"/>
        <v>30</v>
      </c>
    </row>
    <row r="626" spans="1:9" ht="12" customHeight="1">
      <c r="A626" s="26">
        <v>1439</v>
      </c>
      <c r="B626" s="26" t="s">
        <v>1852</v>
      </c>
      <c r="C626" s="26" t="s">
        <v>1907</v>
      </c>
      <c r="D626" s="26" t="s">
        <v>1851</v>
      </c>
      <c r="E626" s="28" t="s">
        <v>54</v>
      </c>
      <c r="F626" s="52">
        <v>200</v>
      </c>
      <c r="G626" s="11">
        <v>200</v>
      </c>
      <c r="H626" s="11">
        <v>378.8</v>
      </c>
      <c r="I626" s="110">
        <f t="shared" si="11"/>
        <v>189.4</v>
      </c>
    </row>
    <row r="627" spans="1:9" ht="12" customHeight="1">
      <c r="A627" s="26">
        <v>1440</v>
      </c>
      <c r="B627" s="26" t="s">
        <v>1852</v>
      </c>
      <c r="C627" s="26" t="s">
        <v>1913</v>
      </c>
      <c r="D627" s="26" t="s">
        <v>1851</v>
      </c>
      <c r="E627" s="28" t="s">
        <v>747</v>
      </c>
      <c r="F627" s="52">
        <v>450</v>
      </c>
      <c r="G627" s="11">
        <v>393</v>
      </c>
      <c r="H627" s="11">
        <v>1030.5</v>
      </c>
      <c r="I627" s="110">
        <f t="shared" si="11"/>
        <v>262.2137404580153</v>
      </c>
    </row>
    <row r="628" spans="1:9" ht="12" customHeight="1">
      <c r="A628" s="26">
        <v>1441</v>
      </c>
      <c r="B628" s="26" t="s">
        <v>1852</v>
      </c>
      <c r="C628" s="26" t="s">
        <v>1913</v>
      </c>
      <c r="D628" s="26" t="s">
        <v>1851</v>
      </c>
      <c r="E628" s="28" t="s">
        <v>1768</v>
      </c>
      <c r="F628" s="52">
        <v>600</v>
      </c>
      <c r="G628" s="11">
        <v>758</v>
      </c>
      <c r="H628" s="11">
        <v>768.8</v>
      </c>
      <c r="I628" s="110">
        <f t="shared" si="11"/>
        <v>101.42480211081795</v>
      </c>
    </row>
    <row r="629" spans="1:9" ht="12" customHeight="1">
      <c r="A629" s="26">
        <v>1442</v>
      </c>
      <c r="B629" s="26" t="s">
        <v>1852</v>
      </c>
      <c r="C629" s="26" t="s">
        <v>1916</v>
      </c>
      <c r="D629" s="26" t="s">
        <v>1851</v>
      </c>
      <c r="E629" s="46" t="s">
        <v>1918</v>
      </c>
      <c r="F629" s="52">
        <v>2</v>
      </c>
      <c r="G629" s="11">
        <v>2</v>
      </c>
      <c r="H629" s="11">
        <v>0.1</v>
      </c>
      <c r="I629" s="110">
        <f t="shared" si="11"/>
        <v>5</v>
      </c>
    </row>
    <row r="630" spans="1:9" ht="12" customHeight="1">
      <c r="A630" s="27"/>
      <c r="B630" s="21" t="s">
        <v>749</v>
      </c>
      <c r="C630" s="22"/>
      <c r="D630" s="45"/>
      <c r="E630" s="29" t="s">
        <v>1573</v>
      </c>
      <c r="F630" s="23">
        <f>SUBTOTAL(9,F611:F629)</f>
        <v>3860</v>
      </c>
      <c r="G630" s="7">
        <f>SUBTOTAL(9,G611:G629)</f>
        <v>3860</v>
      </c>
      <c r="H630" s="7">
        <f>SUBTOTAL(9,H611:H629)</f>
        <v>4919.400000000001</v>
      </c>
      <c r="I630" s="113">
        <f t="shared" si="11"/>
        <v>127.4455958549223</v>
      </c>
    </row>
    <row r="631" spans="1:9" ht="12" customHeight="1">
      <c r="A631" s="26">
        <v>1443</v>
      </c>
      <c r="B631" s="26" t="s">
        <v>1854</v>
      </c>
      <c r="C631" s="26" t="s">
        <v>74</v>
      </c>
      <c r="D631" s="26" t="s">
        <v>1851</v>
      </c>
      <c r="E631" s="28" t="s">
        <v>75</v>
      </c>
      <c r="F631" s="19">
        <v>20</v>
      </c>
      <c r="G631" s="6">
        <v>40</v>
      </c>
      <c r="H631" s="6">
        <v>48.3</v>
      </c>
      <c r="I631" s="110">
        <f t="shared" si="11"/>
        <v>120.75</v>
      </c>
    </row>
    <row r="632" spans="1:9" ht="12" customHeight="1">
      <c r="A632" s="26">
        <v>1444</v>
      </c>
      <c r="B632" s="26">
        <v>193</v>
      </c>
      <c r="C632" s="26">
        <v>5134</v>
      </c>
      <c r="D632" s="26">
        <v>3419</v>
      </c>
      <c r="E632" s="28" t="s">
        <v>60</v>
      </c>
      <c r="F632" s="19">
        <v>5</v>
      </c>
      <c r="G632" s="6">
        <v>55.5</v>
      </c>
      <c r="H632" s="6">
        <v>55.2</v>
      </c>
      <c r="I632" s="110">
        <f t="shared" si="11"/>
        <v>99.45945945945947</v>
      </c>
    </row>
    <row r="633" spans="1:9" ht="12" customHeight="1">
      <c r="A633" s="26">
        <v>1445</v>
      </c>
      <c r="B633" s="26">
        <v>193</v>
      </c>
      <c r="C633" s="26">
        <v>5136</v>
      </c>
      <c r="D633" s="26">
        <v>3419</v>
      </c>
      <c r="E633" s="46" t="s">
        <v>61</v>
      </c>
      <c r="F633" s="19">
        <v>5</v>
      </c>
      <c r="G633" s="6">
        <v>5</v>
      </c>
      <c r="H633" s="6">
        <v>4.8</v>
      </c>
      <c r="I633" s="110">
        <f t="shared" si="11"/>
        <v>96</v>
      </c>
    </row>
    <row r="634" spans="1:9" ht="12" customHeight="1">
      <c r="A634" s="26">
        <v>1446</v>
      </c>
      <c r="B634" s="26" t="s">
        <v>1854</v>
      </c>
      <c r="C634" s="26" t="s">
        <v>1885</v>
      </c>
      <c r="D634" s="26" t="s">
        <v>1851</v>
      </c>
      <c r="E634" s="28" t="s">
        <v>1686</v>
      </c>
      <c r="F634" s="19">
        <v>50</v>
      </c>
      <c r="G634" s="6">
        <v>2660</v>
      </c>
      <c r="H634" s="6">
        <v>2882.8</v>
      </c>
      <c r="I634" s="110">
        <f t="shared" si="11"/>
        <v>108.37593984962406</v>
      </c>
    </row>
    <row r="635" spans="1:9" ht="12" customHeight="1">
      <c r="A635" s="26">
        <v>1447</v>
      </c>
      <c r="B635" s="26" t="s">
        <v>1854</v>
      </c>
      <c r="C635" s="26" t="s">
        <v>1886</v>
      </c>
      <c r="D635" s="26" t="s">
        <v>1851</v>
      </c>
      <c r="E635" s="28" t="s">
        <v>1936</v>
      </c>
      <c r="F635" s="19">
        <v>400</v>
      </c>
      <c r="G635" s="6">
        <v>955</v>
      </c>
      <c r="H635" s="6">
        <v>962.4</v>
      </c>
      <c r="I635" s="110">
        <f t="shared" si="11"/>
        <v>100.77486910994764</v>
      </c>
    </row>
    <row r="636" spans="1:9" ht="12" customHeight="1">
      <c r="A636" s="26">
        <v>1448</v>
      </c>
      <c r="B636" s="26" t="s">
        <v>1854</v>
      </c>
      <c r="C636" s="26" t="s">
        <v>1890</v>
      </c>
      <c r="D636" s="26" t="s">
        <v>1851</v>
      </c>
      <c r="E636" s="28" t="s">
        <v>1891</v>
      </c>
      <c r="F636" s="19">
        <v>1500</v>
      </c>
      <c r="G636" s="6">
        <v>484</v>
      </c>
      <c r="H636" s="6">
        <v>473</v>
      </c>
      <c r="I636" s="110">
        <f t="shared" si="11"/>
        <v>97.72727272727273</v>
      </c>
    </row>
    <row r="637" spans="1:9" ht="12" customHeight="1">
      <c r="A637" s="26">
        <v>1449</v>
      </c>
      <c r="B637" s="26">
        <v>193</v>
      </c>
      <c r="C637" s="26">
        <v>5151</v>
      </c>
      <c r="D637" s="26">
        <v>3419</v>
      </c>
      <c r="E637" s="28" t="s">
        <v>750</v>
      </c>
      <c r="F637" s="19">
        <v>20</v>
      </c>
      <c r="G637" s="6">
        <v>0</v>
      </c>
      <c r="H637" s="6">
        <v>0</v>
      </c>
      <c r="I637" s="465" t="s">
        <v>1801</v>
      </c>
    </row>
    <row r="638" spans="1:9" ht="12" customHeight="1">
      <c r="A638" s="26">
        <v>1450</v>
      </c>
      <c r="B638" s="26" t="s">
        <v>1854</v>
      </c>
      <c r="C638" s="26" t="s">
        <v>1892</v>
      </c>
      <c r="D638" s="26" t="s">
        <v>1851</v>
      </c>
      <c r="E638" s="28" t="s">
        <v>760</v>
      </c>
      <c r="F638" s="19">
        <v>1800</v>
      </c>
      <c r="G638" s="6">
        <v>1925</v>
      </c>
      <c r="H638" s="6">
        <v>1921.1</v>
      </c>
      <c r="I638" s="110">
        <f t="shared" si="11"/>
        <v>99.7974025974026</v>
      </c>
    </row>
    <row r="639" spans="1:9" ht="12" customHeight="1">
      <c r="A639" s="26">
        <v>1451</v>
      </c>
      <c r="B639" s="26" t="s">
        <v>1854</v>
      </c>
      <c r="C639" s="26" t="s">
        <v>1893</v>
      </c>
      <c r="D639" s="26" t="s">
        <v>1851</v>
      </c>
      <c r="E639" s="28" t="s">
        <v>1894</v>
      </c>
      <c r="F639" s="19">
        <v>3500</v>
      </c>
      <c r="G639" s="6">
        <v>2804.5</v>
      </c>
      <c r="H639" s="6">
        <v>2802.6</v>
      </c>
      <c r="I639" s="110">
        <f t="shared" si="11"/>
        <v>99.93225173827777</v>
      </c>
    </row>
    <row r="640" spans="1:9" ht="12" customHeight="1">
      <c r="A640" s="26">
        <v>1452</v>
      </c>
      <c r="B640" s="26">
        <v>193</v>
      </c>
      <c r="C640" s="26">
        <v>5154</v>
      </c>
      <c r="D640" s="26">
        <v>3419</v>
      </c>
      <c r="E640" s="28" t="s">
        <v>751</v>
      </c>
      <c r="F640" s="19">
        <v>15</v>
      </c>
      <c r="G640" s="6">
        <v>3.5</v>
      </c>
      <c r="H640" s="6">
        <v>3.4</v>
      </c>
      <c r="I640" s="110">
        <f t="shared" si="11"/>
        <v>97.14285714285714</v>
      </c>
    </row>
    <row r="641" spans="1:9" ht="12" customHeight="1">
      <c r="A641" s="26">
        <v>1453</v>
      </c>
      <c r="B641" s="26" t="s">
        <v>1854</v>
      </c>
      <c r="C641" s="26" t="s">
        <v>1895</v>
      </c>
      <c r="D641" s="26" t="s">
        <v>1851</v>
      </c>
      <c r="E641" s="28" t="s">
        <v>1896</v>
      </c>
      <c r="F641" s="19">
        <v>350</v>
      </c>
      <c r="G641" s="6">
        <v>350</v>
      </c>
      <c r="H641" s="6">
        <v>213.3</v>
      </c>
      <c r="I641" s="110">
        <f t="shared" si="11"/>
        <v>60.94285714285714</v>
      </c>
    </row>
    <row r="642" spans="1:9" ht="12" customHeight="1">
      <c r="A642" s="26">
        <v>1454</v>
      </c>
      <c r="B642" s="26" t="s">
        <v>1854</v>
      </c>
      <c r="C642" s="26" t="s">
        <v>1897</v>
      </c>
      <c r="D642" s="26" t="s">
        <v>1851</v>
      </c>
      <c r="E642" s="28" t="s">
        <v>93</v>
      </c>
      <c r="F642" s="19">
        <v>5</v>
      </c>
      <c r="G642" s="6">
        <v>5</v>
      </c>
      <c r="H642" s="6">
        <v>0</v>
      </c>
      <c r="I642" s="110">
        <f t="shared" si="11"/>
        <v>0</v>
      </c>
    </row>
    <row r="643" spans="1:9" ht="12" customHeight="1">
      <c r="A643" s="26">
        <v>1455</v>
      </c>
      <c r="B643" s="26" t="s">
        <v>1854</v>
      </c>
      <c r="C643" s="26" t="s">
        <v>1899</v>
      </c>
      <c r="D643" s="26" t="s">
        <v>1851</v>
      </c>
      <c r="E643" s="28" t="s">
        <v>1900</v>
      </c>
      <c r="F643" s="19">
        <v>75</v>
      </c>
      <c r="G643" s="6">
        <v>172</v>
      </c>
      <c r="H643" s="6">
        <v>176.3</v>
      </c>
      <c r="I643" s="110">
        <f t="shared" si="11"/>
        <v>102.50000000000001</v>
      </c>
    </row>
    <row r="644" spans="1:9" ht="12" customHeight="1">
      <c r="A644" s="26">
        <v>1456</v>
      </c>
      <c r="B644" s="26">
        <v>193</v>
      </c>
      <c r="C644" s="26">
        <v>5162</v>
      </c>
      <c r="D644" s="26">
        <v>3419</v>
      </c>
      <c r="E644" s="28" t="s">
        <v>754</v>
      </c>
      <c r="F644" s="19">
        <v>1</v>
      </c>
      <c r="G644" s="6">
        <v>1</v>
      </c>
      <c r="H644" s="6">
        <v>0</v>
      </c>
      <c r="I644" s="110">
        <f t="shared" si="11"/>
        <v>0</v>
      </c>
    </row>
    <row r="645" spans="1:9" ht="12" customHeight="1">
      <c r="A645" s="26">
        <v>1457</v>
      </c>
      <c r="B645" s="26" t="s">
        <v>1854</v>
      </c>
      <c r="C645" s="26" t="s">
        <v>1940</v>
      </c>
      <c r="D645" s="26" t="s">
        <v>1851</v>
      </c>
      <c r="E645" s="28" t="s">
        <v>1901</v>
      </c>
      <c r="F645" s="19">
        <v>10</v>
      </c>
      <c r="G645" s="6">
        <v>10</v>
      </c>
      <c r="H645" s="6">
        <v>0</v>
      </c>
      <c r="I645" s="110">
        <f t="shared" si="11"/>
        <v>0</v>
      </c>
    </row>
    <row r="646" spans="1:9" ht="12" customHeight="1">
      <c r="A646" s="26">
        <v>1458</v>
      </c>
      <c r="B646" s="26">
        <v>193</v>
      </c>
      <c r="C646" s="26">
        <v>5164</v>
      </c>
      <c r="D646" s="26">
        <v>3419</v>
      </c>
      <c r="E646" s="28" t="s">
        <v>1903</v>
      </c>
      <c r="F646" s="19">
        <v>15</v>
      </c>
      <c r="G646" s="6">
        <v>21</v>
      </c>
      <c r="H646" s="6">
        <v>20.1</v>
      </c>
      <c r="I646" s="110">
        <f t="shared" si="11"/>
        <v>95.71428571428572</v>
      </c>
    </row>
    <row r="647" spans="1:9" ht="12" customHeight="1">
      <c r="A647" s="26">
        <v>1459</v>
      </c>
      <c r="B647" s="26">
        <v>193</v>
      </c>
      <c r="C647" s="26">
        <v>5166</v>
      </c>
      <c r="D647" s="26">
        <v>3419</v>
      </c>
      <c r="E647" s="28" t="s">
        <v>1924</v>
      </c>
      <c r="F647" s="19">
        <v>200</v>
      </c>
      <c r="G647" s="6">
        <v>200</v>
      </c>
      <c r="H647" s="6">
        <v>80.8</v>
      </c>
      <c r="I647" s="110">
        <f t="shared" si="11"/>
        <v>40.4</v>
      </c>
    </row>
    <row r="648" spans="1:9" ht="12" customHeight="1">
      <c r="A648" s="26">
        <v>1591</v>
      </c>
      <c r="B648" s="26">
        <v>193</v>
      </c>
      <c r="C648" s="26">
        <v>5166</v>
      </c>
      <c r="D648" s="26">
        <v>3419</v>
      </c>
      <c r="E648" s="28" t="s">
        <v>1344</v>
      </c>
      <c r="F648" s="19">
        <v>0</v>
      </c>
      <c r="G648" s="6">
        <v>179</v>
      </c>
      <c r="H648" s="6">
        <v>144.7</v>
      </c>
      <c r="I648" s="110">
        <f t="shared" si="11"/>
        <v>80.83798882681563</v>
      </c>
    </row>
    <row r="649" spans="1:9" ht="12" customHeight="1">
      <c r="A649" s="26">
        <v>1460</v>
      </c>
      <c r="B649" s="26" t="s">
        <v>1854</v>
      </c>
      <c r="C649" s="26" t="s">
        <v>1904</v>
      </c>
      <c r="D649" s="26" t="s">
        <v>1851</v>
      </c>
      <c r="E649" s="28" t="s">
        <v>53</v>
      </c>
      <c r="F649" s="19">
        <v>10</v>
      </c>
      <c r="G649" s="6">
        <v>31</v>
      </c>
      <c r="H649" s="6">
        <v>31</v>
      </c>
      <c r="I649" s="110">
        <f t="shared" si="11"/>
        <v>100</v>
      </c>
    </row>
    <row r="650" spans="1:9" ht="12" customHeight="1">
      <c r="A650" s="26">
        <v>1461</v>
      </c>
      <c r="B650" s="26" t="s">
        <v>1854</v>
      </c>
      <c r="C650" s="26" t="s">
        <v>1907</v>
      </c>
      <c r="D650" s="26" t="s">
        <v>1851</v>
      </c>
      <c r="E650" s="28" t="s">
        <v>54</v>
      </c>
      <c r="F650" s="19">
        <v>500</v>
      </c>
      <c r="G650" s="6">
        <v>1510</v>
      </c>
      <c r="H650" s="6">
        <v>1594.1</v>
      </c>
      <c r="I650" s="110">
        <f t="shared" si="11"/>
        <v>105.56953642384106</v>
      </c>
    </row>
    <row r="651" spans="1:9" ht="12" customHeight="1">
      <c r="A651" s="26">
        <v>1462</v>
      </c>
      <c r="B651" s="26" t="s">
        <v>1854</v>
      </c>
      <c r="C651" s="26" t="s">
        <v>1913</v>
      </c>
      <c r="D651" s="26" t="s">
        <v>1851</v>
      </c>
      <c r="E651" s="28" t="s">
        <v>755</v>
      </c>
      <c r="F651" s="19">
        <v>100</v>
      </c>
      <c r="G651" s="6">
        <v>533</v>
      </c>
      <c r="H651" s="6">
        <v>309</v>
      </c>
      <c r="I651" s="110">
        <f t="shared" si="11"/>
        <v>57.97373358348968</v>
      </c>
    </row>
    <row r="652" spans="1:9" ht="12" customHeight="1">
      <c r="A652" s="26">
        <v>1463</v>
      </c>
      <c r="B652" s="26" t="s">
        <v>1854</v>
      </c>
      <c r="C652" s="26" t="s">
        <v>1913</v>
      </c>
      <c r="D652" s="26" t="s">
        <v>1851</v>
      </c>
      <c r="E652" s="28" t="s">
        <v>747</v>
      </c>
      <c r="F652" s="19">
        <v>600</v>
      </c>
      <c r="G652" s="6">
        <v>5600</v>
      </c>
      <c r="H652" s="6">
        <v>16911</v>
      </c>
      <c r="I652" s="110">
        <f t="shared" si="11"/>
        <v>301.98214285714283</v>
      </c>
    </row>
    <row r="653" spans="1:9" ht="12" customHeight="1">
      <c r="A653" s="26">
        <v>1589</v>
      </c>
      <c r="B653" s="26">
        <v>193</v>
      </c>
      <c r="C653" s="26">
        <v>5171</v>
      </c>
      <c r="D653" s="26">
        <v>3419</v>
      </c>
      <c r="E653" s="28" t="s">
        <v>1643</v>
      </c>
      <c r="F653" s="19">
        <v>0</v>
      </c>
      <c r="G653" s="6">
        <v>2101</v>
      </c>
      <c r="H653" s="6">
        <v>2099</v>
      </c>
      <c r="I653" s="110">
        <f t="shared" si="11"/>
        <v>99.90480723465016</v>
      </c>
    </row>
    <row r="654" spans="1:9" ht="12" customHeight="1">
      <c r="A654" s="26">
        <v>1464</v>
      </c>
      <c r="B654" s="26" t="s">
        <v>1854</v>
      </c>
      <c r="C654" s="26" t="s">
        <v>1916</v>
      </c>
      <c r="D654" s="26" t="s">
        <v>1851</v>
      </c>
      <c r="E654" s="46" t="s">
        <v>1918</v>
      </c>
      <c r="F654" s="19">
        <v>5</v>
      </c>
      <c r="G654" s="6">
        <v>5</v>
      </c>
      <c r="H654" s="6">
        <v>0</v>
      </c>
      <c r="I654" s="110">
        <f t="shared" si="11"/>
        <v>0</v>
      </c>
    </row>
    <row r="655" spans="1:9" ht="12" customHeight="1">
      <c r="A655" s="26">
        <v>1465</v>
      </c>
      <c r="B655" s="26">
        <v>193</v>
      </c>
      <c r="C655" s="26">
        <v>5212</v>
      </c>
      <c r="D655" s="26">
        <v>3419</v>
      </c>
      <c r="E655" s="49" t="s">
        <v>165</v>
      </c>
      <c r="F655" s="19">
        <v>50</v>
      </c>
      <c r="G655" s="6">
        <v>0</v>
      </c>
      <c r="H655" s="6">
        <v>0</v>
      </c>
      <c r="I655" s="465" t="s">
        <v>1801</v>
      </c>
    </row>
    <row r="656" spans="1:9" ht="12" customHeight="1">
      <c r="A656" s="26">
        <v>1466</v>
      </c>
      <c r="B656" s="26">
        <v>193</v>
      </c>
      <c r="C656" s="26">
        <v>5229</v>
      </c>
      <c r="D656" s="26">
        <v>3419</v>
      </c>
      <c r="E656" s="28" t="s">
        <v>161</v>
      </c>
      <c r="F656" s="19">
        <v>2</v>
      </c>
      <c r="G656" s="6">
        <v>2</v>
      </c>
      <c r="H656" s="6">
        <v>0</v>
      </c>
      <c r="I656" s="110">
        <f t="shared" si="11"/>
        <v>0</v>
      </c>
    </row>
    <row r="657" spans="1:9" ht="12" customHeight="1">
      <c r="A657" s="26">
        <v>1467</v>
      </c>
      <c r="B657" s="26">
        <v>193</v>
      </c>
      <c r="C657" s="26">
        <v>5362</v>
      </c>
      <c r="D657" s="26">
        <v>3419</v>
      </c>
      <c r="E657" s="28" t="s">
        <v>748</v>
      </c>
      <c r="F657" s="19">
        <v>1</v>
      </c>
      <c r="G657" s="6">
        <v>1</v>
      </c>
      <c r="H657" s="6">
        <v>0</v>
      </c>
      <c r="I657" s="110">
        <f t="shared" si="11"/>
        <v>0</v>
      </c>
    </row>
    <row r="658" spans="1:9" ht="12" customHeight="1">
      <c r="A658" s="27"/>
      <c r="B658" s="21" t="s">
        <v>1639</v>
      </c>
      <c r="C658" s="22"/>
      <c r="D658" s="45"/>
      <c r="E658" s="29" t="s">
        <v>1560</v>
      </c>
      <c r="F658" s="23">
        <f>SUBTOTAL(9,F631:F657)</f>
        <v>9239</v>
      </c>
      <c r="G658" s="7">
        <f>SUBTOTAL(9,G631:G657)</f>
        <v>19653.5</v>
      </c>
      <c r="H658" s="7">
        <f>SUBTOTAL(9,H631:H657)</f>
        <v>30732.9</v>
      </c>
      <c r="I658" s="113">
        <f t="shared" si="11"/>
        <v>156.3736739003231</v>
      </c>
    </row>
    <row r="659" spans="1:9" ht="12" customHeight="1">
      <c r="A659" s="26">
        <v>1468</v>
      </c>
      <c r="B659" s="31">
        <v>194</v>
      </c>
      <c r="C659" s="31">
        <v>5137</v>
      </c>
      <c r="D659" s="31">
        <v>5311</v>
      </c>
      <c r="E659" s="46" t="s">
        <v>1697</v>
      </c>
      <c r="F659" s="19">
        <v>200</v>
      </c>
      <c r="G659" s="6">
        <v>230.6</v>
      </c>
      <c r="H659" s="6">
        <v>228.7</v>
      </c>
      <c r="I659" s="110">
        <f t="shared" si="11"/>
        <v>99.17606244579358</v>
      </c>
    </row>
    <row r="660" spans="1:9" ht="12" customHeight="1">
      <c r="A660" s="26">
        <v>1469</v>
      </c>
      <c r="B660" s="31">
        <v>194</v>
      </c>
      <c r="C660" s="31">
        <v>5139</v>
      </c>
      <c r="D660" s="31">
        <v>5311</v>
      </c>
      <c r="E660" s="28" t="s">
        <v>1953</v>
      </c>
      <c r="F660" s="19">
        <v>50</v>
      </c>
      <c r="G660" s="6">
        <v>91.3</v>
      </c>
      <c r="H660" s="6">
        <v>91.2</v>
      </c>
      <c r="I660" s="110">
        <f t="shared" si="11"/>
        <v>99.89047097480834</v>
      </c>
    </row>
    <row r="661" spans="1:9" ht="12" customHeight="1">
      <c r="A661" s="26">
        <v>1470</v>
      </c>
      <c r="B661" s="31">
        <v>194</v>
      </c>
      <c r="C661" s="31">
        <v>5169</v>
      </c>
      <c r="D661" s="31">
        <v>5311</v>
      </c>
      <c r="E661" s="28" t="s">
        <v>54</v>
      </c>
      <c r="F661" s="19">
        <v>200</v>
      </c>
      <c r="G661" s="6">
        <v>128.1</v>
      </c>
      <c r="H661" s="6">
        <v>128.1</v>
      </c>
      <c r="I661" s="110">
        <f t="shared" si="11"/>
        <v>100</v>
      </c>
    </row>
    <row r="662" spans="1:10" ht="12" customHeight="1">
      <c r="A662" s="26">
        <v>1665</v>
      </c>
      <c r="B662" s="31">
        <v>194</v>
      </c>
      <c r="C662" s="31">
        <v>5167</v>
      </c>
      <c r="D662" s="31">
        <v>5311</v>
      </c>
      <c r="E662" s="28" t="s">
        <v>53</v>
      </c>
      <c r="F662" s="19">
        <v>0</v>
      </c>
      <c r="G662" s="6">
        <v>2</v>
      </c>
      <c r="H662" s="6">
        <v>0</v>
      </c>
      <c r="I662" s="110">
        <f t="shared" si="11"/>
        <v>0</v>
      </c>
      <c r="J662" s="5"/>
    </row>
    <row r="663" spans="1:9" ht="12" customHeight="1">
      <c r="A663" s="27"/>
      <c r="B663" s="21" t="s">
        <v>756</v>
      </c>
      <c r="C663" s="22"/>
      <c r="D663" s="45"/>
      <c r="E663" s="29" t="s">
        <v>1574</v>
      </c>
      <c r="F663" s="23">
        <f>SUBTOTAL(9,F659:F661)</f>
        <v>450</v>
      </c>
      <c r="G663" s="7">
        <f>SUBTOTAL(9,G659:G662)</f>
        <v>452</v>
      </c>
      <c r="H663" s="7">
        <f>SUBTOTAL(9,H659:H662)</f>
        <v>448</v>
      </c>
      <c r="I663" s="113">
        <f t="shared" si="11"/>
        <v>99.11504424778761</v>
      </c>
    </row>
    <row r="664" spans="1:9" ht="12" customHeight="1">
      <c r="A664" s="26">
        <v>1471</v>
      </c>
      <c r="B664" s="26">
        <v>195</v>
      </c>
      <c r="C664" s="26">
        <v>5137</v>
      </c>
      <c r="D664" s="31">
        <v>6171</v>
      </c>
      <c r="E664" s="28" t="s">
        <v>1698</v>
      </c>
      <c r="F664" s="19">
        <v>5</v>
      </c>
      <c r="G664" s="6">
        <v>20.5</v>
      </c>
      <c r="H664" s="6">
        <v>16.1</v>
      </c>
      <c r="I664" s="110">
        <f t="shared" si="11"/>
        <v>78.53658536585367</v>
      </c>
    </row>
    <row r="665" spans="1:9" ht="12" customHeight="1">
      <c r="A665" s="26">
        <v>1472</v>
      </c>
      <c r="B665" s="26">
        <v>195</v>
      </c>
      <c r="C665" s="26">
        <v>5139</v>
      </c>
      <c r="D665" s="31">
        <v>6171</v>
      </c>
      <c r="E665" s="28" t="s">
        <v>1953</v>
      </c>
      <c r="F665" s="19">
        <v>12</v>
      </c>
      <c r="G665" s="6">
        <v>12</v>
      </c>
      <c r="H665" s="6">
        <v>10.4</v>
      </c>
      <c r="I665" s="110">
        <f t="shared" si="11"/>
        <v>86.66666666666667</v>
      </c>
    </row>
    <row r="666" spans="1:9" ht="12" customHeight="1">
      <c r="A666" s="26">
        <v>1473</v>
      </c>
      <c r="B666" s="26">
        <v>195</v>
      </c>
      <c r="C666" s="26">
        <v>5151</v>
      </c>
      <c r="D666" s="31">
        <v>6171</v>
      </c>
      <c r="E666" s="28" t="s">
        <v>757</v>
      </c>
      <c r="F666" s="19">
        <v>10</v>
      </c>
      <c r="G666" s="6">
        <v>10</v>
      </c>
      <c r="H666" s="6">
        <v>3.3</v>
      </c>
      <c r="I666" s="110">
        <f t="shared" si="11"/>
        <v>32.99999999999999</v>
      </c>
    </row>
    <row r="667" spans="1:9" ht="12" customHeight="1">
      <c r="A667" s="26">
        <v>1474</v>
      </c>
      <c r="B667" s="26">
        <v>195</v>
      </c>
      <c r="C667" s="26">
        <v>5152</v>
      </c>
      <c r="D667" s="31">
        <v>6171</v>
      </c>
      <c r="E667" s="28" t="s">
        <v>761</v>
      </c>
      <c r="F667" s="19">
        <v>80</v>
      </c>
      <c r="G667" s="6">
        <v>80</v>
      </c>
      <c r="H667" s="6">
        <v>59.3</v>
      </c>
      <c r="I667" s="110">
        <f t="shared" si="11"/>
        <v>74.125</v>
      </c>
    </row>
    <row r="668" spans="1:9" ht="12" customHeight="1">
      <c r="A668" s="26">
        <v>1475</v>
      </c>
      <c r="B668" s="26">
        <v>195</v>
      </c>
      <c r="C668" s="26">
        <v>5154</v>
      </c>
      <c r="D668" s="31">
        <v>6171</v>
      </c>
      <c r="E668" s="28" t="s">
        <v>758</v>
      </c>
      <c r="F668" s="19">
        <v>20</v>
      </c>
      <c r="G668" s="6">
        <v>20</v>
      </c>
      <c r="H668" s="6">
        <v>17.8</v>
      </c>
      <c r="I668" s="110">
        <f t="shared" si="11"/>
        <v>89</v>
      </c>
    </row>
    <row r="669" spans="1:9" ht="12" customHeight="1">
      <c r="A669" s="26">
        <v>1476</v>
      </c>
      <c r="B669" s="26">
        <v>195</v>
      </c>
      <c r="C669" s="26">
        <v>5162</v>
      </c>
      <c r="D669" s="31">
        <v>6171</v>
      </c>
      <c r="E669" s="28" t="s">
        <v>1773</v>
      </c>
      <c r="F669" s="19">
        <v>3</v>
      </c>
      <c r="G669" s="6">
        <v>5.5</v>
      </c>
      <c r="H669" s="6">
        <v>4.7</v>
      </c>
      <c r="I669" s="110">
        <f t="shared" si="11"/>
        <v>85.45454545454547</v>
      </c>
    </row>
    <row r="670" spans="1:9" ht="12" customHeight="1">
      <c r="A670" s="26">
        <v>1477</v>
      </c>
      <c r="B670" s="26">
        <v>195</v>
      </c>
      <c r="C670" s="26">
        <v>5169</v>
      </c>
      <c r="D670" s="31">
        <v>6171</v>
      </c>
      <c r="E670" s="28" t="s">
        <v>759</v>
      </c>
      <c r="F670" s="19">
        <v>3</v>
      </c>
      <c r="G670" s="6">
        <v>4</v>
      </c>
      <c r="H670" s="6">
        <v>4</v>
      </c>
      <c r="I670" s="110">
        <f t="shared" si="11"/>
        <v>100</v>
      </c>
    </row>
    <row r="671" spans="1:9" ht="12" customHeight="1">
      <c r="A671" s="26">
        <v>1478</v>
      </c>
      <c r="B671" s="26">
        <v>195</v>
      </c>
      <c r="C671" s="26">
        <v>5169</v>
      </c>
      <c r="D671" s="31">
        <v>6171</v>
      </c>
      <c r="E671" s="28" t="s">
        <v>54</v>
      </c>
      <c r="F671" s="19">
        <v>40</v>
      </c>
      <c r="G671" s="6">
        <v>31</v>
      </c>
      <c r="H671" s="6">
        <v>21.2</v>
      </c>
      <c r="I671" s="110">
        <f aca="true" t="shared" si="12" ref="I671:I734">(H671/G671)*100</f>
        <v>68.38709677419355</v>
      </c>
    </row>
    <row r="672" spans="1:9" ht="12" customHeight="1">
      <c r="A672" s="26">
        <v>1479</v>
      </c>
      <c r="B672" s="26">
        <v>195</v>
      </c>
      <c r="C672" s="26">
        <v>5169</v>
      </c>
      <c r="D672" s="31">
        <v>6171</v>
      </c>
      <c r="E672" s="28" t="s">
        <v>762</v>
      </c>
      <c r="F672" s="19">
        <v>280</v>
      </c>
      <c r="G672" s="6">
        <v>251</v>
      </c>
      <c r="H672" s="6">
        <v>143.7</v>
      </c>
      <c r="I672" s="110">
        <f t="shared" si="12"/>
        <v>57.25099601593625</v>
      </c>
    </row>
    <row r="673" spans="1:9" ht="12" customHeight="1">
      <c r="A673" s="26">
        <v>1480</v>
      </c>
      <c r="B673" s="26">
        <v>195</v>
      </c>
      <c r="C673" s="26">
        <v>5169</v>
      </c>
      <c r="D673" s="31">
        <v>6171</v>
      </c>
      <c r="E673" s="28" t="s">
        <v>763</v>
      </c>
      <c r="F673" s="19">
        <v>70</v>
      </c>
      <c r="G673" s="6">
        <v>70</v>
      </c>
      <c r="H673" s="6">
        <v>64.7</v>
      </c>
      <c r="I673" s="110">
        <f t="shared" si="12"/>
        <v>92.42857142857144</v>
      </c>
    </row>
    <row r="674" spans="1:9" ht="12" customHeight="1">
      <c r="A674" s="26">
        <v>1481</v>
      </c>
      <c r="B674" s="26">
        <v>195</v>
      </c>
      <c r="C674" s="26">
        <v>5169</v>
      </c>
      <c r="D674" s="26">
        <v>6171</v>
      </c>
      <c r="E674" s="28" t="s">
        <v>764</v>
      </c>
      <c r="F674" s="19">
        <v>81</v>
      </c>
      <c r="G674" s="6">
        <v>183</v>
      </c>
      <c r="H674" s="6">
        <v>182.8</v>
      </c>
      <c r="I674" s="110">
        <f t="shared" si="12"/>
        <v>99.89071038251367</v>
      </c>
    </row>
    <row r="675" spans="1:9" ht="12" customHeight="1">
      <c r="A675" s="26">
        <v>1482</v>
      </c>
      <c r="B675" s="26">
        <v>195</v>
      </c>
      <c r="C675" s="26">
        <v>5169</v>
      </c>
      <c r="D675" s="26">
        <v>6171</v>
      </c>
      <c r="E675" s="28" t="s">
        <v>765</v>
      </c>
      <c r="F675" s="19">
        <v>800</v>
      </c>
      <c r="G675" s="6">
        <v>800</v>
      </c>
      <c r="H675" s="6">
        <v>717.5</v>
      </c>
      <c r="I675" s="110">
        <f t="shared" si="12"/>
        <v>89.6875</v>
      </c>
    </row>
    <row r="676" spans="1:9" ht="12" customHeight="1">
      <c r="A676" s="26">
        <v>1483</v>
      </c>
      <c r="B676" s="26">
        <v>195</v>
      </c>
      <c r="C676" s="26">
        <v>5171</v>
      </c>
      <c r="D676" s="26">
        <v>6171</v>
      </c>
      <c r="E676" s="28" t="s">
        <v>766</v>
      </c>
      <c r="F676" s="19">
        <v>70</v>
      </c>
      <c r="G676" s="6">
        <v>74</v>
      </c>
      <c r="H676" s="6">
        <v>73.9</v>
      </c>
      <c r="I676" s="110">
        <f t="shared" si="12"/>
        <v>99.86486486486487</v>
      </c>
    </row>
    <row r="677" spans="1:9" ht="12" customHeight="1">
      <c r="A677" s="26">
        <v>1484</v>
      </c>
      <c r="B677" s="26">
        <v>195</v>
      </c>
      <c r="C677" s="26">
        <v>5362</v>
      </c>
      <c r="D677" s="26">
        <v>6171</v>
      </c>
      <c r="E677" s="28" t="s">
        <v>651</v>
      </c>
      <c r="F677" s="19">
        <v>15</v>
      </c>
      <c r="G677" s="6">
        <v>15</v>
      </c>
      <c r="H677" s="6">
        <v>10.9</v>
      </c>
      <c r="I677" s="110">
        <f t="shared" si="12"/>
        <v>72.66666666666667</v>
      </c>
    </row>
    <row r="678" spans="1:9" ht="12" customHeight="1">
      <c r="A678" s="26">
        <v>1485</v>
      </c>
      <c r="B678" s="26">
        <v>195</v>
      </c>
      <c r="C678" s="26">
        <v>5499</v>
      </c>
      <c r="D678" s="26">
        <v>6171</v>
      </c>
      <c r="E678" s="28" t="s">
        <v>168</v>
      </c>
      <c r="F678" s="19">
        <v>1100</v>
      </c>
      <c r="G678" s="6">
        <v>1222</v>
      </c>
      <c r="H678" s="6">
        <v>1221.6</v>
      </c>
      <c r="I678" s="110">
        <f t="shared" si="12"/>
        <v>99.9672667757774</v>
      </c>
    </row>
    <row r="679" spans="1:9" ht="12" customHeight="1">
      <c r="A679" s="26">
        <v>1486</v>
      </c>
      <c r="B679" s="26">
        <v>195</v>
      </c>
      <c r="C679" s="26">
        <v>5660</v>
      </c>
      <c r="D679" s="26">
        <v>6171</v>
      </c>
      <c r="E679" s="28" t="s">
        <v>768</v>
      </c>
      <c r="F679" s="19">
        <v>300</v>
      </c>
      <c r="G679" s="6">
        <v>350</v>
      </c>
      <c r="H679" s="6">
        <v>348</v>
      </c>
      <c r="I679" s="110">
        <f t="shared" si="12"/>
        <v>99.42857142857143</v>
      </c>
    </row>
    <row r="680" spans="2:9" ht="12" customHeight="1">
      <c r="B680" s="21" t="s">
        <v>769</v>
      </c>
      <c r="C680" s="45"/>
      <c r="D680" s="45"/>
      <c r="E680" s="29" t="s">
        <v>1596</v>
      </c>
      <c r="F680" s="23">
        <f>SUBTOTAL(9,F664:F679)</f>
        <v>2889</v>
      </c>
      <c r="G680" s="7">
        <f>SUBTOTAL(9,G664:G679)</f>
        <v>3148</v>
      </c>
      <c r="H680" s="7">
        <f>SUBTOTAL(9,H664:H679)</f>
        <v>2899.9</v>
      </c>
      <c r="I680" s="113">
        <f t="shared" si="12"/>
        <v>92.11880559085134</v>
      </c>
    </row>
    <row r="681" spans="1:9" ht="12" customHeight="1">
      <c r="A681" s="26">
        <v>1487</v>
      </c>
      <c r="B681" s="26" t="s">
        <v>770</v>
      </c>
      <c r="C681" s="31">
        <v>5331</v>
      </c>
      <c r="D681" s="26" t="s">
        <v>1825</v>
      </c>
      <c r="E681" s="28" t="s">
        <v>771</v>
      </c>
      <c r="F681" s="19">
        <v>1610</v>
      </c>
      <c r="G681" s="6">
        <v>6018.7</v>
      </c>
      <c r="H681" s="6">
        <v>6018.7</v>
      </c>
      <c r="I681" s="110">
        <f t="shared" si="12"/>
        <v>100</v>
      </c>
    </row>
    <row r="682" spans="1:9" ht="12" customHeight="1">
      <c r="A682" s="27"/>
      <c r="B682" s="21" t="s">
        <v>772</v>
      </c>
      <c r="C682" s="31"/>
      <c r="D682" s="31"/>
      <c r="E682" s="29" t="s">
        <v>1575</v>
      </c>
      <c r="F682" s="23">
        <f>SUBTOTAL(9,F681:F681)</f>
        <v>1610</v>
      </c>
      <c r="G682" s="7">
        <f>SUBTOTAL(9,G681:G681)</f>
        <v>6018.7</v>
      </c>
      <c r="H682" s="7">
        <f>SUBTOTAL(9,H681:H681)</f>
        <v>6018.7</v>
      </c>
      <c r="I682" s="113">
        <f t="shared" si="12"/>
        <v>100</v>
      </c>
    </row>
    <row r="683" spans="1:9" ht="12" customHeight="1">
      <c r="A683" s="26">
        <v>1488</v>
      </c>
      <c r="B683" s="26" t="s">
        <v>773</v>
      </c>
      <c r="C683" s="31">
        <v>5331</v>
      </c>
      <c r="D683" s="26" t="s">
        <v>1825</v>
      </c>
      <c r="E683" s="28" t="s">
        <v>771</v>
      </c>
      <c r="F683" s="19">
        <v>557</v>
      </c>
      <c r="G683" s="6">
        <v>2270.2</v>
      </c>
      <c r="H683" s="6">
        <v>2270.2</v>
      </c>
      <c r="I683" s="110">
        <f t="shared" si="12"/>
        <v>100</v>
      </c>
    </row>
    <row r="684" spans="1:9" ht="12" customHeight="1">
      <c r="A684" s="27"/>
      <c r="B684" s="21" t="s">
        <v>1707</v>
      </c>
      <c r="C684" s="31"/>
      <c r="D684" s="31"/>
      <c r="E684" s="29" t="s">
        <v>1576</v>
      </c>
      <c r="F684" s="23">
        <f>SUBTOTAL(9,F683:F683)</f>
        <v>557</v>
      </c>
      <c r="G684" s="7">
        <f>SUBTOTAL(9,G683:G683)</f>
        <v>2270.2</v>
      </c>
      <c r="H684" s="7">
        <f>SUBTOTAL(9,H683:H683)</f>
        <v>2270.2</v>
      </c>
      <c r="I684" s="113">
        <f t="shared" si="12"/>
        <v>100</v>
      </c>
    </row>
    <row r="685" spans="1:9" ht="12" customHeight="1">
      <c r="A685" s="26">
        <v>1489</v>
      </c>
      <c r="B685" s="26" t="s">
        <v>774</v>
      </c>
      <c r="C685" s="31">
        <v>5331</v>
      </c>
      <c r="D685" s="26" t="s">
        <v>1825</v>
      </c>
      <c r="E685" s="28" t="s">
        <v>771</v>
      </c>
      <c r="F685" s="19">
        <v>1130</v>
      </c>
      <c r="G685" s="6">
        <v>5950.8</v>
      </c>
      <c r="H685" s="6">
        <v>5950.8</v>
      </c>
      <c r="I685" s="110">
        <f t="shared" si="12"/>
        <v>100</v>
      </c>
    </row>
    <row r="686" spans="1:9" ht="12" customHeight="1">
      <c r="A686" s="27"/>
      <c r="B686" s="21" t="s">
        <v>1644</v>
      </c>
      <c r="C686" s="31"/>
      <c r="D686" s="31"/>
      <c r="E686" s="29" t="s">
        <v>1577</v>
      </c>
      <c r="F686" s="23">
        <f>SUBTOTAL(9,F685:F685)</f>
        <v>1130</v>
      </c>
      <c r="G686" s="7">
        <f>SUBTOTAL(9,G685:G685)</f>
        <v>5950.8</v>
      </c>
      <c r="H686" s="7">
        <f>SUBTOTAL(9,H685:H685)</f>
        <v>5950.8</v>
      </c>
      <c r="I686" s="113">
        <f t="shared" si="12"/>
        <v>100</v>
      </c>
    </row>
    <row r="687" spans="1:9" ht="12" customHeight="1">
      <c r="A687" s="26">
        <v>1490</v>
      </c>
      <c r="B687" s="26" t="s">
        <v>775</v>
      </c>
      <c r="C687" s="31">
        <v>5331</v>
      </c>
      <c r="D687" s="26" t="s">
        <v>1825</v>
      </c>
      <c r="E687" s="28" t="s">
        <v>771</v>
      </c>
      <c r="F687" s="19">
        <v>1035</v>
      </c>
      <c r="G687" s="6">
        <v>4098</v>
      </c>
      <c r="H687" s="6">
        <v>4098</v>
      </c>
      <c r="I687" s="110">
        <f t="shared" si="12"/>
        <v>100</v>
      </c>
    </row>
    <row r="688" spans="1:9" ht="12" customHeight="1">
      <c r="A688" s="27"/>
      <c r="B688" s="21" t="s">
        <v>1645</v>
      </c>
      <c r="C688" s="31"/>
      <c r="D688" s="31"/>
      <c r="E688" s="29" t="s">
        <v>1578</v>
      </c>
      <c r="F688" s="23">
        <f>SUBTOTAL(9,F687:F687)</f>
        <v>1035</v>
      </c>
      <c r="G688" s="7">
        <f>SUBTOTAL(9,G687:G687)</f>
        <v>4098</v>
      </c>
      <c r="H688" s="7">
        <f>SUBTOTAL(9,H687:H687)</f>
        <v>4098</v>
      </c>
      <c r="I688" s="113">
        <f t="shared" si="12"/>
        <v>100</v>
      </c>
    </row>
    <row r="689" spans="1:9" ht="12" customHeight="1">
      <c r="A689" s="26">
        <v>1491</v>
      </c>
      <c r="B689" s="26" t="s">
        <v>776</v>
      </c>
      <c r="C689" s="31">
        <v>5331</v>
      </c>
      <c r="D689" s="26" t="s">
        <v>1825</v>
      </c>
      <c r="E689" s="28" t="s">
        <v>771</v>
      </c>
      <c r="F689" s="19">
        <v>624</v>
      </c>
      <c r="G689" s="6">
        <v>5608.4</v>
      </c>
      <c r="H689" s="6">
        <v>5608.3</v>
      </c>
      <c r="I689" s="110">
        <f t="shared" si="12"/>
        <v>99.9982169602739</v>
      </c>
    </row>
    <row r="690" spans="1:9" ht="12" customHeight="1">
      <c r="A690" s="27"/>
      <c r="B690" s="21" t="s">
        <v>1705</v>
      </c>
      <c r="C690" s="31"/>
      <c r="D690" s="31"/>
      <c r="E690" s="29" t="s">
        <v>1579</v>
      </c>
      <c r="F690" s="23">
        <f>SUBTOTAL(9,F689:F689)</f>
        <v>624</v>
      </c>
      <c r="G690" s="7">
        <f>SUBTOTAL(9,G689:G689)</f>
        <v>5608.4</v>
      </c>
      <c r="H690" s="7">
        <f>SUBTOTAL(9,H689:H689)</f>
        <v>5608.3</v>
      </c>
      <c r="I690" s="113">
        <f t="shared" si="12"/>
        <v>99.9982169602739</v>
      </c>
    </row>
    <row r="691" spans="1:9" ht="12" customHeight="1">
      <c r="A691" s="26">
        <v>1492</v>
      </c>
      <c r="B691" s="26" t="s">
        <v>777</v>
      </c>
      <c r="C691" s="31">
        <v>5331</v>
      </c>
      <c r="D691" s="26" t="s">
        <v>1825</v>
      </c>
      <c r="E691" s="28" t="s">
        <v>771</v>
      </c>
      <c r="F691" s="19">
        <v>1250</v>
      </c>
      <c r="G691" s="6">
        <v>4915.2</v>
      </c>
      <c r="H691" s="6">
        <v>4915.2</v>
      </c>
      <c r="I691" s="110">
        <f t="shared" si="12"/>
        <v>100</v>
      </c>
    </row>
    <row r="692" spans="1:9" ht="12" customHeight="1">
      <c r="A692" s="27"/>
      <c r="B692" s="21" t="s">
        <v>778</v>
      </c>
      <c r="C692" s="31"/>
      <c r="D692" s="31"/>
      <c r="E692" s="29" t="s">
        <v>1580</v>
      </c>
      <c r="F692" s="23">
        <f>SUBTOTAL(9,F691:F691)</f>
        <v>1250</v>
      </c>
      <c r="G692" s="7">
        <f>SUBTOTAL(9,G691:G691)</f>
        <v>4915.2</v>
      </c>
      <c r="H692" s="7">
        <f>SUBTOTAL(9,H691:H691)</f>
        <v>4915.2</v>
      </c>
      <c r="I692" s="113">
        <f t="shared" si="12"/>
        <v>100</v>
      </c>
    </row>
    <row r="693" spans="1:9" ht="12" customHeight="1">
      <c r="A693" s="26">
        <v>1493</v>
      </c>
      <c r="B693" s="26" t="s">
        <v>779</v>
      </c>
      <c r="C693" s="31">
        <v>5331</v>
      </c>
      <c r="D693" s="26" t="s">
        <v>1825</v>
      </c>
      <c r="E693" s="28" t="s">
        <v>771</v>
      </c>
      <c r="F693" s="19">
        <v>550</v>
      </c>
      <c r="G693" s="6">
        <v>4697.5</v>
      </c>
      <c r="H693" s="6">
        <v>4697.5</v>
      </c>
      <c r="I693" s="110">
        <f t="shared" si="12"/>
        <v>100</v>
      </c>
    </row>
    <row r="694" spans="1:9" ht="12" customHeight="1">
      <c r="A694" s="27"/>
      <c r="B694" s="21" t="s">
        <v>1704</v>
      </c>
      <c r="C694" s="31"/>
      <c r="D694" s="31"/>
      <c r="E694" s="29" t="s">
        <v>1581</v>
      </c>
      <c r="F694" s="23">
        <f>SUBTOTAL(9,F693:F693)</f>
        <v>550</v>
      </c>
      <c r="G694" s="7">
        <f>SUBTOTAL(9,G693:G693)</f>
        <v>4697.5</v>
      </c>
      <c r="H694" s="7">
        <f>SUBTOTAL(9,H693:H693)</f>
        <v>4697.5</v>
      </c>
      <c r="I694" s="113">
        <f t="shared" si="12"/>
        <v>100</v>
      </c>
    </row>
    <row r="695" spans="1:9" ht="12" customHeight="1">
      <c r="A695" s="26">
        <v>1494</v>
      </c>
      <c r="B695" s="26" t="s">
        <v>780</v>
      </c>
      <c r="C695" s="31">
        <v>5331</v>
      </c>
      <c r="D695" s="26" t="s">
        <v>1825</v>
      </c>
      <c r="E695" s="28" t="s">
        <v>771</v>
      </c>
      <c r="F695" s="19">
        <v>1344</v>
      </c>
      <c r="G695" s="6">
        <v>6960.9</v>
      </c>
      <c r="H695" s="6">
        <v>6960.9</v>
      </c>
      <c r="I695" s="110">
        <f t="shared" si="12"/>
        <v>100</v>
      </c>
    </row>
    <row r="696" spans="1:9" ht="12" customHeight="1">
      <c r="A696" s="27"/>
      <c r="B696" s="21" t="s">
        <v>1646</v>
      </c>
      <c r="C696" s="31"/>
      <c r="D696" s="31"/>
      <c r="E696" s="29" t="s">
        <v>1582</v>
      </c>
      <c r="F696" s="23">
        <f>SUBTOTAL(9,F695:F695)</f>
        <v>1344</v>
      </c>
      <c r="G696" s="7">
        <f>SUBTOTAL(9,G695:G695)</f>
        <v>6960.9</v>
      </c>
      <c r="H696" s="7">
        <f>SUBTOTAL(9,H695:H695)</f>
        <v>6960.9</v>
      </c>
      <c r="I696" s="113">
        <f t="shared" si="12"/>
        <v>100</v>
      </c>
    </row>
    <row r="697" spans="1:9" ht="12" customHeight="1">
      <c r="A697" s="26">
        <v>1495</v>
      </c>
      <c r="B697" s="26" t="s">
        <v>781</v>
      </c>
      <c r="C697" s="31">
        <v>5331</v>
      </c>
      <c r="D697" s="26" t="s">
        <v>1825</v>
      </c>
      <c r="E697" s="28" t="s">
        <v>771</v>
      </c>
      <c r="F697" s="19">
        <v>201</v>
      </c>
      <c r="G697" s="6">
        <v>2057</v>
      </c>
      <c r="H697" s="6">
        <v>2057</v>
      </c>
      <c r="I697" s="110">
        <f t="shared" si="12"/>
        <v>100</v>
      </c>
    </row>
    <row r="698" spans="1:9" ht="12" customHeight="1">
      <c r="A698" s="27"/>
      <c r="B698" s="21" t="s">
        <v>1706</v>
      </c>
      <c r="C698" s="31"/>
      <c r="D698" s="31"/>
      <c r="E698" s="29" t="s">
        <v>1583</v>
      </c>
      <c r="F698" s="23">
        <f>SUBTOTAL(9,F697:F697)</f>
        <v>201</v>
      </c>
      <c r="G698" s="7">
        <f>SUBTOTAL(9,G697:G697)</f>
        <v>2057</v>
      </c>
      <c r="H698" s="7">
        <f>SUBTOTAL(9,H697:H697)</f>
        <v>2057</v>
      </c>
      <c r="I698" s="113">
        <f t="shared" si="12"/>
        <v>100</v>
      </c>
    </row>
    <row r="699" spans="1:9" ht="12" customHeight="1">
      <c r="A699" s="26">
        <v>1496</v>
      </c>
      <c r="B699" s="26" t="s">
        <v>782</v>
      </c>
      <c r="C699" s="31">
        <v>5331</v>
      </c>
      <c r="D699" s="26" t="s">
        <v>1825</v>
      </c>
      <c r="E699" s="28" t="s">
        <v>771</v>
      </c>
      <c r="F699" s="19">
        <v>1025</v>
      </c>
      <c r="G699" s="6">
        <v>4467</v>
      </c>
      <c r="H699" s="6">
        <v>4467</v>
      </c>
      <c r="I699" s="110">
        <f t="shared" si="12"/>
        <v>100</v>
      </c>
    </row>
    <row r="700" spans="1:9" ht="12" customHeight="1">
      <c r="A700" s="27"/>
      <c r="B700" s="21" t="s">
        <v>1647</v>
      </c>
      <c r="C700" s="31"/>
      <c r="D700" s="31"/>
      <c r="E700" s="29" t="s">
        <v>1648</v>
      </c>
      <c r="F700" s="23">
        <f>SUBTOTAL(9,F699:F699)</f>
        <v>1025</v>
      </c>
      <c r="G700" s="7">
        <f>SUBTOTAL(9,G699:G699)</f>
        <v>4467</v>
      </c>
      <c r="H700" s="7">
        <f>SUBTOTAL(9,H699:H699)</f>
        <v>4467</v>
      </c>
      <c r="I700" s="113">
        <f t="shared" si="12"/>
        <v>100</v>
      </c>
    </row>
    <row r="701" spans="1:9" ht="12" customHeight="1">
      <c r="A701" s="26">
        <v>1497</v>
      </c>
      <c r="B701" s="26" t="s">
        <v>783</v>
      </c>
      <c r="C701" s="31">
        <v>5331</v>
      </c>
      <c r="D701" s="26" t="s">
        <v>1825</v>
      </c>
      <c r="E701" s="28" t="s">
        <v>771</v>
      </c>
      <c r="F701" s="19">
        <v>498</v>
      </c>
      <c r="G701" s="6">
        <v>2019.3</v>
      </c>
      <c r="H701" s="6">
        <v>2019.3</v>
      </c>
      <c r="I701" s="110">
        <f t="shared" si="12"/>
        <v>100</v>
      </c>
    </row>
    <row r="702" spans="1:9" ht="12" customHeight="1">
      <c r="A702" s="27"/>
      <c r="B702" s="21" t="s">
        <v>784</v>
      </c>
      <c r="C702" s="31"/>
      <c r="D702" s="31"/>
      <c r="E702" s="29" t="s">
        <v>607</v>
      </c>
      <c r="F702" s="23">
        <f>SUBTOTAL(9,F701:F701)</f>
        <v>498</v>
      </c>
      <c r="G702" s="7">
        <f>SUBTOTAL(9,G701:G701)</f>
        <v>2019.3</v>
      </c>
      <c r="H702" s="7">
        <f>SUBTOTAL(9,H701:H701)</f>
        <v>2019.3</v>
      </c>
      <c r="I702" s="113">
        <f t="shared" si="12"/>
        <v>100</v>
      </c>
    </row>
    <row r="703" spans="1:9" ht="12" customHeight="1">
      <c r="A703" s="26">
        <v>1498</v>
      </c>
      <c r="B703" s="26" t="s">
        <v>785</v>
      </c>
      <c r="C703" s="31">
        <v>5331</v>
      </c>
      <c r="D703" s="26" t="s">
        <v>1827</v>
      </c>
      <c r="E703" s="28" t="s">
        <v>771</v>
      </c>
      <c r="F703" s="19">
        <v>3886</v>
      </c>
      <c r="G703" s="6">
        <v>20963.6</v>
      </c>
      <c r="H703" s="6">
        <v>20963.6</v>
      </c>
      <c r="I703" s="110">
        <f t="shared" si="12"/>
        <v>100</v>
      </c>
    </row>
    <row r="704" spans="1:9" ht="12" customHeight="1">
      <c r="A704" s="27"/>
      <c r="B704" s="21" t="s">
        <v>1649</v>
      </c>
      <c r="C704" s="31"/>
      <c r="D704" s="31"/>
      <c r="E704" s="29" t="s">
        <v>1584</v>
      </c>
      <c r="F704" s="23">
        <f>SUBTOTAL(9,F703:F703)</f>
        <v>3886</v>
      </c>
      <c r="G704" s="7">
        <f>SUBTOTAL(9,G703:G703)</f>
        <v>20963.6</v>
      </c>
      <c r="H704" s="7">
        <f>SUBTOTAL(9,H703:H703)</f>
        <v>20963.6</v>
      </c>
      <c r="I704" s="113">
        <f t="shared" si="12"/>
        <v>100</v>
      </c>
    </row>
    <row r="705" spans="1:9" ht="12" customHeight="1">
      <c r="A705" s="26">
        <v>1499</v>
      </c>
      <c r="B705" s="26" t="s">
        <v>786</v>
      </c>
      <c r="C705" s="31">
        <v>5331</v>
      </c>
      <c r="D705" s="26" t="s">
        <v>1827</v>
      </c>
      <c r="E705" s="28" t="s">
        <v>771</v>
      </c>
      <c r="F705" s="19">
        <v>5983</v>
      </c>
      <c r="G705" s="6">
        <v>31156.7</v>
      </c>
      <c r="H705" s="6">
        <v>31155</v>
      </c>
      <c r="I705" s="110">
        <f t="shared" si="12"/>
        <v>99.99454370969968</v>
      </c>
    </row>
    <row r="706" spans="1:9" ht="12" customHeight="1">
      <c r="A706" s="27"/>
      <c r="B706" s="21" t="s">
        <v>1650</v>
      </c>
      <c r="C706" s="31"/>
      <c r="D706" s="31"/>
      <c r="E706" s="29" t="s">
        <v>608</v>
      </c>
      <c r="F706" s="23">
        <f>SUBTOTAL(9,F705:F705)</f>
        <v>5983</v>
      </c>
      <c r="G706" s="7">
        <f>SUBTOTAL(9,G705:G705)</f>
        <v>31156.7</v>
      </c>
      <c r="H706" s="7">
        <f>SUBTOTAL(9,H705:H705)</f>
        <v>31155</v>
      </c>
      <c r="I706" s="113">
        <f t="shared" si="12"/>
        <v>99.99454370969968</v>
      </c>
    </row>
    <row r="707" spans="1:9" ht="12" customHeight="1">
      <c r="A707" s="26">
        <v>1500</v>
      </c>
      <c r="B707" s="26" t="s">
        <v>787</v>
      </c>
      <c r="C707" s="31">
        <v>5331</v>
      </c>
      <c r="D707" s="26" t="s">
        <v>1827</v>
      </c>
      <c r="E707" s="28" t="s">
        <v>771</v>
      </c>
      <c r="F707" s="19">
        <v>5676</v>
      </c>
      <c r="G707" s="6">
        <v>24512.9</v>
      </c>
      <c r="H707" s="6">
        <v>24512.1</v>
      </c>
      <c r="I707" s="110">
        <f t="shared" si="12"/>
        <v>99.9967364122564</v>
      </c>
    </row>
    <row r="708" spans="2:9" ht="12" customHeight="1">
      <c r="B708" s="21" t="s">
        <v>1651</v>
      </c>
      <c r="C708" s="31"/>
      <c r="D708" s="31"/>
      <c r="E708" s="29" t="s">
        <v>609</v>
      </c>
      <c r="F708" s="23">
        <f>SUBTOTAL(9,F707:F707)</f>
        <v>5676</v>
      </c>
      <c r="G708" s="7">
        <f>SUBTOTAL(9,G707:G707)</f>
        <v>24512.9</v>
      </c>
      <c r="H708" s="7">
        <f>SUBTOTAL(9,H707:H707)</f>
        <v>24512.1</v>
      </c>
      <c r="I708" s="113">
        <f t="shared" si="12"/>
        <v>99.9967364122564</v>
      </c>
    </row>
    <row r="709" spans="1:9" ht="12" customHeight="1">
      <c r="A709" s="26">
        <v>1501</v>
      </c>
      <c r="B709" s="26" t="s">
        <v>788</v>
      </c>
      <c r="C709" s="31">
        <v>5331</v>
      </c>
      <c r="D709" s="26" t="s">
        <v>1827</v>
      </c>
      <c r="E709" s="28" t="s">
        <v>771</v>
      </c>
      <c r="F709" s="19">
        <v>3640</v>
      </c>
      <c r="G709" s="6">
        <v>22472</v>
      </c>
      <c r="H709" s="6">
        <v>22425.2</v>
      </c>
      <c r="I709" s="110">
        <f t="shared" si="12"/>
        <v>99.79174083303667</v>
      </c>
    </row>
    <row r="710" spans="1:9" ht="12" customHeight="1">
      <c r="A710" s="27"/>
      <c r="B710" s="21" t="s">
        <v>789</v>
      </c>
      <c r="C710" s="31"/>
      <c r="D710" s="31"/>
      <c r="E710" s="29" t="s">
        <v>610</v>
      </c>
      <c r="F710" s="23">
        <f>SUBTOTAL(9,F709:F709)</f>
        <v>3640</v>
      </c>
      <c r="G710" s="7">
        <f>SUBTOTAL(9,G709:G709)</f>
        <v>22472</v>
      </c>
      <c r="H710" s="7">
        <f>SUBTOTAL(9,H709:H709)</f>
        <v>22425.2</v>
      </c>
      <c r="I710" s="113">
        <f t="shared" si="12"/>
        <v>99.79174083303667</v>
      </c>
    </row>
    <row r="711" spans="1:9" ht="12" customHeight="1">
      <c r="A711" s="26">
        <v>1502</v>
      </c>
      <c r="B711" s="26" t="s">
        <v>790</v>
      </c>
      <c r="C711" s="31">
        <v>5331</v>
      </c>
      <c r="D711" s="26" t="s">
        <v>1827</v>
      </c>
      <c r="E711" s="28" t="s">
        <v>771</v>
      </c>
      <c r="F711" s="19">
        <v>3512</v>
      </c>
      <c r="G711" s="6">
        <v>19088.4</v>
      </c>
      <c r="H711" s="6">
        <v>19088.4</v>
      </c>
      <c r="I711" s="110">
        <f t="shared" si="12"/>
        <v>100</v>
      </c>
    </row>
    <row r="712" spans="1:9" ht="12" customHeight="1">
      <c r="A712" s="27"/>
      <c r="B712" s="21" t="s">
        <v>791</v>
      </c>
      <c r="C712" s="31"/>
      <c r="D712" s="31"/>
      <c r="E712" s="29" t="s">
        <v>1585</v>
      </c>
      <c r="F712" s="23">
        <f>SUBTOTAL(9,F711:F711)</f>
        <v>3512</v>
      </c>
      <c r="G712" s="7">
        <f>SUBTOTAL(9,G711:G711)</f>
        <v>19088.4</v>
      </c>
      <c r="H712" s="7">
        <f>SUBTOTAL(9,H711:H711)</f>
        <v>19088.4</v>
      </c>
      <c r="I712" s="113">
        <f t="shared" si="12"/>
        <v>100</v>
      </c>
    </row>
    <row r="713" spans="1:9" ht="12" customHeight="1">
      <c r="A713" s="26">
        <v>1503</v>
      </c>
      <c r="B713" s="26" t="s">
        <v>792</v>
      </c>
      <c r="C713" s="31">
        <v>5331</v>
      </c>
      <c r="D713" s="26" t="s">
        <v>1827</v>
      </c>
      <c r="E713" s="28" t="s">
        <v>771</v>
      </c>
      <c r="F713" s="19">
        <v>1923</v>
      </c>
      <c r="G713" s="6">
        <v>13289.7</v>
      </c>
      <c r="H713" s="6">
        <v>13289.7</v>
      </c>
      <c r="I713" s="110">
        <f t="shared" si="12"/>
        <v>100</v>
      </c>
    </row>
    <row r="714" spans="1:9" ht="12" customHeight="1">
      <c r="A714" s="27"/>
      <c r="B714" s="21" t="s">
        <v>793</v>
      </c>
      <c r="C714" s="31"/>
      <c r="D714" s="31"/>
      <c r="E714" s="29" t="s">
        <v>1586</v>
      </c>
      <c r="F714" s="23">
        <f>SUBTOTAL(9,F713:F713)</f>
        <v>1923</v>
      </c>
      <c r="G714" s="7">
        <f>SUBTOTAL(9,G713:G713)</f>
        <v>13289.7</v>
      </c>
      <c r="H714" s="7">
        <f>SUBTOTAL(9,H713:H713)</f>
        <v>13289.7</v>
      </c>
      <c r="I714" s="113">
        <f t="shared" si="12"/>
        <v>100</v>
      </c>
    </row>
    <row r="715" spans="1:9" ht="12" customHeight="1">
      <c r="A715" s="26">
        <v>1504</v>
      </c>
      <c r="B715" s="26" t="s">
        <v>794</v>
      </c>
      <c r="C715" s="31">
        <v>5331</v>
      </c>
      <c r="D715" s="26" t="s">
        <v>1827</v>
      </c>
      <c r="E715" s="28" t="s">
        <v>771</v>
      </c>
      <c r="F715" s="19">
        <v>1730</v>
      </c>
      <c r="G715" s="6">
        <v>12572.7</v>
      </c>
      <c r="H715" s="6">
        <v>12563.9</v>
      </c>
      <c r="I715" s="110">
        <f t="shared" si="12"/>
        <v>99.93000707882952</v>
      </c>
    </row>
    <row r="716" spans="1:9" ht="12" customHeight="1">
      <c r="A716" s="27"/>
      <c r="B716" s="21" t="s">
        <v>795</v>
      </c>
      <c r="C716" s="31"/>
      <c r="D716" s="31"/>
      <c r="E716" s="29" t="s">
        <v>1587</v>
      </c>
      <c r="F716" s="23">
        <f>SUBTOTAL(9,F715:F715)</f>
        <v>1730</v>
      </c>
      <c r="G716" s="7">
        <f>SUBTOTAL(9,G715:G715)</f>
        <v>12572.7</v>
      </c>
      <c r="H716" s="7">
        <f>SUBTOTAL(9,H715:H715)</f>
        <v>12563.9</v>
      </c>
      <c r="I716" s="113">
        <f t="shared" si="12"/>
        <v>99.93000707882952</v>
      </c>
    </row>
    <row r="717" spans="1:9" ht="12" customHeight="1">
      <c r="A717" s="26">
        <v>1505</v>
      </c>
      <c r="B717" s="26" t="s">
        <v>796</v>
      </c>
      <c r="C717" s="31">
        <v>5331</v>
      </c>
      <c r="D717" s="26" t="s">
        <v>1827</v>
      </c>
      <c r="E717" s="28" t="s">
        <v>771</v>
      </c>
      <c r="F717" s="19">
        <v>2062</v>
      </c>
      <c r="G717" s="6">
        <v>14561.9</v>
      </c>
      <c r="H717" s="6">
        <v>14561.9</v>
      </c>
      <c r="I717" s="110">
        <f t="shared" si="12"/>
        <v>100</v>
      </c>
    </row>
    <row r="718" spans="1:9" ht="12" customHeight="1">
      <c r="A718" s="27"/>
      <c r="B718" s="21" t="s">
        <v>1652</v>
      </c>
      <c r="C718" s="31"/>
      <c r="D718" s="31"/>
      <c r="E718" s="29" t="s">
        <v>611</v>
      </c>
      <c r="F718" s="23">
        <f>SUBTOTAL(9,F717:F717)</f>
        <v>2062</v>
      </c>
      <c r="G718" s="7">
        <f>SUBTOTAL(9,G717:G717)</f>
        <v>14561.9</v>
      </c>
      <c r="H718" s="7">
        <f>SUBTOTAL(9,H717:H717)</f>
        <v>14561.9</v>
      </c>
      <c r="I718" s="113">
        <f t="shared" si="12"/>
        <v>100</v>
      </c>
    </row>
    <row r="719" spans="1:9" ht="12" customHeight="1">
      <c r="A719" s="26">
        <v>1506</v>
      </c>
      <c r="B719" s="26" t="s">
        <v>797</v>
      </c>
      <c r="C719" s="31">
        <v>5331</v>
      </c>
      <c r="D719" s="26" t="s">
        <v>1827</v>
      </c>
      <c r="E719" s="28" t="s">
        <v>771</v>
      </c>
      <c r="F719" s="19">
        <v>3116</v>
      </c>
      <c r="G719" s="6">
        <v>20030.6</v>
      </c>
      <c r="H719" s="6">
        <v>20030.6</v>
      </c>
      <c r="I719" s="110">
        <f t="shared" si="12"/>
        <v>100</v>
      </c>
    </row>
    <row r="720" spans="1:9" ht="12" customHeight="1">
      <c r="A720" s="27"/>
      <c r="B720" s="21" t="s">
        <v>1653</v>
      </c>
      <c r="C720" s="31"/>
      <c r="D720" s="31"/>
      <c r="E720" s="29" t="s">
        <v>1654</v>
      </c>
      <c r="F720" s="23">
        <f>SUBTOTAL(9,F719:F719)</f>
        <v>3116</v>
      </c>
      <c r="G720" s="7">
        <f>SUBTOTAL(9,G719:G719)</f>
        <v>20030.6</v>
      </c>
      <c r="H720" s="7">
        <f>SUBTOTAL(9,H719:H719)</f>
        <v>20030.6</v>
      </c>
      <c r="I720" s="113">
        <f t="shared" si="12"/>
        <v>100</v>
      </c>
    </row>
    <row r="721" spans="1:9" ht="12" customHeight="1">
      <c r="A721" s="26">
        <v>1507</v>
      </c>
      <c r="B721" s="26" t="s">
        <v>798</v>
      </c>
      <c r="C721" s="31">
        <v>5331</v>
      </c>
      <c r="D721" s="26" t="s">
        <v>1827</v>
      </c>
      <c r="E721" s="28" t="s">
        <v>771</v>
      </c>
      <c r="F721" s="19">
        <v>3912</v>
      </c>
      <c r="G721" s="6">
        <v>18214.5</v>
      </c>
      <c r="H721" s="6">
        <v>18214.5</v>
      </c>
      <c r="I721" s="110">
        <f t="shared" si="12"/>
        <v>100</v>
      </c>
    </row>
    <row r="722" spans="1:9" ht="12" customHeight="1">
      <c r="A722" s="27"/>
      <c r="B722" s="21" t="s">
        <v>1655</v>
      </c>
      <c r="C722" s="31"/>
      <c r="D722" s="31"/>
      <c r="E722" s="29" t="s">
        <v>1656</v>
      </c>
      <c r="F722" s="23">
        <f>SUBTOTAL(9,F721:F721)</f>
        <v>3912</v>
      </c>
      <c r="G722" s="7">
        <f>SUBTOTAL(9,G721:G721)</f>
        <v>18214.5</v>
      </c>
      <c r="H722" s="7">
        <f>SUBTOTAL(9,H721:H721)</f>
        <v>18214.5</v>
      </c>
      <c r="I722" s="113">
        <f t="shared" si="12"/>
        <v>100</v>
      </c>
    </row>
    <row r="723" spans="1:9" ht="12" customHeight="1">
      <c r="A723" s="26">
        <v>1508</v>
      </c>
      <c r="B723" s="26" t="s">
        <v>799</v>
      </c>
      <c r="C723" s="31">
        <v>5331</v>
      </c>
      <c r="D723" s="26" t="s">
        <v>1827</v>
      </c>
      <c r="E723" s="28" t="s">
        <v>771</v>
      </c>
      <c r="F723" s="19">
        <v>1538</v>
      </c>
      <c r="G723" s="6">
        <v>10835.1</v>
      </c>
      <c r="H723" s="6">
        <v>10835.1</v>
      </c>
      <c r="I723" s="110">
        <f t="shared" si="12"/>
        <v>100</v>
      </c>
    </row>
    <row r="724" spans="1:9" ht="12" customHeight="1">
      <c r="A724" s="27"/>
      <c r="B724" s="21" t="s">
        <v>1657</v>
      </c>
      <c r="C724" s="31"/>
      <c r="D724" s="31"/>
      <c r="E724" s="29" t="s">
        <v>800</v>
      </c>
      <c r="F724" s="23">
        <f>SUBTOTAL(9,F723:F723)</f>
        <v>1538</v>
      </c>
      <c r="G724" s="7">
        <f>SUBTOTAL(9,G723:G723)</f>
        <v>10835.1</v>
      </c>
      <c r="H724" s="7">
        <f>SUBTOTAL(9,H723:H723)</f>
        <v>10835.1</v>
      </c>
      <c r="I724" s="113">
        <f t="shared" si="12"/>
        <v>100</v>
      </c>
    </row>
    <row r="725" spans="1:9" ht="12" customHeight="1">
      <c r="A725" s="26">
        <v>1509</v>
      </c>
      <c r="B725" s="26" t="s">
        <v>801</v>
      </c>
      <c r="C725" s="31">
        <v>5331</v>
      </c>
      <c r="D725" s="26" t="s">
        <v>1827</v>
      </c>
      <c r="E725" s="28" t="s">
        <v>771</v>
      </c>
      <c r="F725" s="19">
        <v>2894</v>
      </c>
      <c r="G725" s="6">
        <v>20387.3</v>
      </c>
      <c r="H725" s="6">
        <v>20387.3</v>
      </c>
      <c r="I725" s="110">
        <f t="shared" si="12"/>
        <v>100</v>
      </c>
    </row>
    <row r="726" spans="1:9" ht="12" customHeight="1">
      <c r="A726" s="27"/>
      <c r="B726" s="21" t="s">
        <v>802</v>
      </c>
      <c r="C726" s="31"/>
      <c r="D726" s="31"/>
      <c r="E726" s="29" t="s">
        <v>1588</v>
      </c>
      <c r="F726" s="23">
        <f>SUBTOTAL(9,F725:F725)</f>
        <v>2894</v>
      </c>
      <c r="G726" s="7">
        <f>SUBTOTAL(9,G725:G725)</f>
        <v>20387.3</v>
      </c>
      <c r="H726" s="7">
        <f>SUBTOTAL(9,H725:H725)</f>
        <v>20387.3</v>
      </c>
      <c r="I726" s="113">
        <f t="shared" si="12"/>
        <v>100</v>
      </c>
    </row>
    <row r="727" spans="1:9" ht="12" customHeight="1">
      <c r="A727" s="26">
        <v>1510</v>
      </c>
      <c r="B727" s="26" t="s">
        <v>803</v>
      </c>
      <c r="C727" s="31">
        <v>5331</v>
      </c>
      <c r="D727" s="26" t="s">
        <v>1827</v>
      </c>
      <c r="E727" s="28" t="s">
        <v>771</v>
      </c>
      <c r="F727" s="19">
        <v>2475</v>
      </c>
      <c r="G727" s="6">
        <v>19505.1</v>
      </c>
      <c r="H727" s="6">
        <v>19454.4</v>
      </c>
      <c r="I727" s="110">
        <f t="shared" si="12"/>
        <v>99.74006798222005</v>
      </c>
    </row>
    <row r="728" spans="1:9" ht="12" customHeight="1">
      <c r="A728" s="27"/>
      <c r="B728" s="21" t="s">
        <v>1658</v>
      </c>
      <c r="C728" s="31"/>
      <c r="D728" s="31"/>
      <c r="E728" s="29" t="s">
        <v>1589</v>
      </c>
      <c r="F728" s="23">
        <f>SUBTOTAL(9,F727:F727)</f>
        <v>2475</v>
      </c>
      <c r="G728" s="7">
        <f>SUBTOTAL(9,G727:G727)</f>
        <v>19505.1</v>
      </c>
      <c r="H728" s="7">
        <f>SUBTOTAL(9,H727:H727)</f>
        <v>19454.4</v>
      </c>
      <c r="I728" s="113">
        <f t="shared" si="12"/>
        <v>99.74006798222005</v>
      </c>
    </row>
    <row r="729" spans="1:9" ht="12" customHeight="1">
      <c r="A729" s="26">
        <v>1511</v>
      </c>
      <c r="B729" s="26" t="s">
        <v>804</v>
      </c>
      <c r="C729" s="31">
        <v>5331</v>
      </c>
      <c r="D729" s="26" t="s">
        <v>1827</v>
      </c>
      <c r="E729" s="28" t="s">
        <v>771</v>
      </c>
      <c r="F729" s="87">
        <v>755</v>
      </c>
      <c r="G729" s="106">
        <v>4536.4</v>
      </c>
      <c r="H729" s="106">
        <v>3933.4</v>
      </c>
      <c r="I729" s="110">
        <f t="shared" si="12"/>
        <v>86.70752138259414</v>
      </c>
    </row>
    <row r="730" spans="1:9" ht="12" customHeight="1">
      <c r="A730" s="27"/>
      <c r="B730" s="21" t="s">
        <v>805</v>
      </c>
      <c r="C730" s="31"/>
      <c r="D730" s="31"/>
      <c r="E730" s="29" t="s">
        <v>612</v>
      </c>
      <c r="F730" s="23">
        <f>SUBTOTAL(9,F729:F729)</f>
        <v>755</v>
      </c>
      <c r="G730" s="7">
        <f>SUBTOTAL(9,G729:G729)</f>
        <v>4536.4</v>
      </c>
      <c r="H730" s="7">
        <f>SUBTOTAL(9,H729:H729)</f>
        <v>3933.4</v>
      </c>
      <c r="I730" s="113">
        <f t="shared" si="12"/>
        <v>86.70752138259414</v>
      </c>
    </row>
    <row r="731" spans="1:9" ht="12" customHeight="1">
      <c r="A731" s="26">
        <v>1512</v>
      </c>
      <c r="B731" s="26" t="s">
        <v>806</v>
      </c>
      <c r="C731" s="31">
        <v>5331</v>
      </c>
      <c r="D731" s="26" t="s">
        <v>1827</v>
      </c>
      <c r="E731" s="28" t="s">
        <v>771</v>
      </c>
      <c r="F731" s="87">
        <v>3979</v>
      </c>
      <c r="G731" s="106">
        <v>17069.9</v>
      </c>
      <c r="H731" s="106">
        <v>17070</v>
      </c>
      <c r="I731" s="110">
        <f t="shared" si="12"/>
        <v>100.00058582651332</v>
      </c>
    </row>
    <row r="732" spans="1:9" ht="12" customHeight="1">
      <c r="A732" s="27"/>
      <c r="B732" s="21" t="s">
        <v>1659</v>
      </c>
      <c r="C732" s="31"/>
      <c r="D732" s="31"/>
      <c r="E732" s="29" t="s">
        <v>613</v>
      </c>
      <c r="F732" s="23">
        <f>SUBTOTAL(9,F731:F731)</f>
        <v>3979</v>
      </c>
      <c r="G732" s="7">
        <f>SUBTOTAL(9,G731:G731)</f>
        <v>17069.9</v>
      </c>
      <c r="H732" s="7">
        <f>SUBTOTAL(9,H731:H731)</f>
        <v>17070</v>
      </c>
      <c r="I732" s="113">
        <f t="shared" si="12"/>
        <v>100.00058582651332</v>
      </c>
    </row>
    <row r="733" spans="1:9" ht="12" customHeight="1">
      <c r="A733" s="26">
        <v>1513</v>
      </c>
      <c r="B733" s="26" t="s">
        <v>807</v>
      </c>
      <c r="C733" s="31">
        <v>5331</v>
      </c>
      <c r="D733" s="26" t="s">
        <v>1827</v>
      </c>
      <c r="E733" s="28" t="s">
        <v>771</v>
      </c>
      <c r="F733" s="87">
        <v>3687</v>
      </c>
      <c r="G733" s="106">
        <v>19649.1</v>
      </c>
      <c r="H733" s="106">
        <v>19649</v>
      </c>
      <c r="I733" s="110">
        <f t="shared" si="12"/>
        <v>99.99949107083785</v>
      </c>
    </row>
    <row r="734" spans="1:9" ht="12" customHeight="1">
      <c r="A734" s="27"/>
      <c r="B734" s="21" t="s">
        <v>1660</v>
      </c>
      <c r="C734" s="31"/>
      <c r="D734" s="31"/>
      <c r="E734" s="29" t="s">
        <v>1590</v>
      </c>
      <c r="F734" s="23">
        <f>SUBTOTAL(9,F733:F733)</f>
        <v>3687</v>
      </c>
      <c r="G734" s="7">
        <f>SUBTOTAL(9,G733:G733)</f>
        <v>19649.1</v>
      </c>
      <c r="H734" s="7">
        <f>SUBTOTAL(9,H733:H733)</f>
        <v>19649</v>
      </c>
      <c r="I734" s="113">
        <f t="shared" si="12"/>
        <v>99.99949107083785</v>
      </c>
    </row>
    <row r="735" spans="1:9" ht="12" customHeight="1">
      <c r="A735" s="26">
        <v>1514</v>
      </c>
      <c r="B735" s="26" t="s">
        <v>808</v>
      </c>
      <c r="C735" s="31">
        <v>5331</v>
      </c>
      <c r="D735" s="26" t="s">
        <v>1845</v>
      </c>
      <c r="E735" s="28" t="s">
        <v>771</v>
      </c>
      <c r="F735" s="19">
        <v>1000</v>
      </c>
      <c r="G735" s="6">
        <v>4469.6</v>
      </c>
      <c r="H735" s="6">
        <v>4469.6</v>
      </c>
      <c r="I735" s="110">
        <f aca="true" t="shared" si="13" ref="I735:I773">(H735/G735)*100</f>
        <v>100</v>
      </c>
    </row>
    <row r="736" spans="1:9" ht="12" customHeight="1">
      <c r="A736" s="27"/>
      <c r="B736" s="21" t="s">
        <v>1661</v>
      </c>
      <c r="C736" s="31"/>
      <c r="D736" s="31"/>
      <c r="E736" s="29" t="s">
        <v>1599</v>
      </c>
      <c r="F736" s="23">
        <f>SUBTOTAL(9,F735:F735)</f>
        <v>1000</v>
      </c>
      <c r="G736" s="7">
        <f>SUBTOTAL(9,G735:G735)</f>
        <v>4469.6</v>
      </c>
      <c r="H736" s="7">
        <f>SUBTOTAL(9,H735:H735)</f>
        <v>4469.6</v>
      </c>
      <c r="I736" s="113">
        <f t="shared" si="13"/>
        <v>100</v>
      </c>
    </row>
    <row r="737" spans="1:9" ht="12" customHeight="1">
      <c r="A737" s="26">
        <v>1515</v>
      </c>
      <c r="B737" s="26">
        <v>230</v>
      </c>
      <c r="C737" s="31">
        <v>5331</v>
      </c>
      <c r="D737" s="26">
        <v>3111</v>
      </c>
      <c r="E737" s="28" t="s">
        <v>771</v>
      </c>
      <c r="F737" s="19">
        <v>786</v>
      </c>
      <c r="G737" s="6">
        <v>4589.9</v>
      </c>
      <c r="H737" s="6">
        <v>4589.9</v>
      </c>
      <c r="I737" s="110">
        <f t="shared" si="13"/>
        <v>100</v>
      </c>
    </row>
    <row r="738" spans="1:9" ht="12" customHeight="1">
      <c r="A738" s="27"/>
      <c r="B738" s="21" t="s">
        <v>1677</v>
      </c>
      <c r="C738" s="31"/>
      <c r="D738" s="31"/>
      <c r="E738" s="29" t="s">
        <v>1848</v>
      </c>
      <c r="F738" s="23">
        <f>SUBTOTAL(9,F737:F737)</f>
        <v>786</v>
      </c>
      <c r="G738" s="7">
        <f>SUBTOTAL(9,G737:G737)</f>
        <v>4589.9</v>
      </c>
      <c r="H738" s="7">
        <f>SUBTOTAL(9,H737:H737)</f>
        <v>4589.9</v>
      </c>
      <c r="I738" s="113">
        <f t="shared" si="13"/>
        <v>100</v>
      </c>
    </row>
    <row r="739" spans="1:9" ht="12" customHeight="1">
      <c r="A739" s="26">
        <v>1516</v>
      </c>
      <c r="B739" s="26">
        <v>231</v>
      </c>
      <c r="C739" s="31">
        <v>5331</v>
      </c>
      <c r="D739" s="26">
        <v>3111</v>
      </c>
      <c r="E739" s="28" t="s">
        <v>771</v>
      </c>
      <c r="F739" s="19">
        <v>1424</v>
      </c>
      <c r="G739" s="6">
        <v>6342.1</v>
      </c>
      <c r="H739" s="6">
        <v>6342.1</v>
      </c>
      <c r="I739" s="110">
        <f t="shared" si="13"/>
        <v>100</v>
      </c>
    </row>
    <row r="740" spans="1:9" ht="12" customHeight="1">
      <c r="A740" s="27"/>
      <c r="B740" s="21" t="s">
        <v>1678</v>
      </c>
      <c r="C740" s="31"/>
      <c r="D740" s="31"/>
      <c r="E740" s="29" t="s">
        <v>738</v>
      </c>
      <c r="F740" s="23">
        <f>SUBTOTAL(9,F739:F739)</f>
        <v>1424</v>
      </c>
      <c r="G740" s="7">
        <f>SUBTOTAL(9,G739:G739)</f>
        <v>6342.1</v>
      </c>
      <c r="H740" s="7">
        <f>SUBTOTAL(9,H739:H739)</f>
        <v>6342.1</v>
      </c>
      <c r="I740" s="113">
        <f t="shared" si="13"/>
        <v>100</v>
      </c>
    </row>
    <row r="741" spans="1:9" ht="12" customHeight="1">
      <c r="A741" s="26">
        <v>1517</v>
      </c>
      <c r="B741" s="26">
        <v>232</v>
      </c>
      <c r="C741" s="31">
        <v>5331</v>
      </c>
      <c r="D741" s="26">
        <v>3111</v>
      </c>
      <c r="E741" s="28" t="s">
        <v>771</v>
      </c>
      <c r="F741" s="19">
        <v>672</v>
      </c>
      <c r="G741" s="6">
        <v>6876.1</v>
      </c>
      <c r="H741" s="6">
        <v>6876.2</v>
      </c>
      <c r="I741" s="110">
        <f t="shared" si="13"/>
        <v>100.00145431276451</v>
      </c>
    </row>
    <row r="742" spans="1:9" ht="12" customHeight="1">
      <c r="A742" s="27"/>
      <c r="B742" s="21" t="s">
        <v>1679</v>
      </c>
      <c r="C742" s="31"/>
      <c r="D742" s="31"/>
      <c r="E742" s="29" t="s">
        <v>1843</v>
      </c>
      <c r="F742" s="23">
        <f>SUBTOTAL(9,F741:F741)</f>
        <v>672</v>
      </c>
      <c r="G742" s="7">
        <f>SUBTOTAL(9,G741:G741)</f>
        <v>6876.1</v>
      </c>
      <c r="H742" s="7">
        <f>SUBTOTAL(9,H741:H741)</f>
        <v>6876.2</v>
      </c>
      <c r="I742" s="113">
        <f t="shared" si="13"/>
        <v>100.00145431276451</v>
      </c>
    </row>
    <row r="743" spans="1:9" ht="12" customHeight="1">
      <c r="A743" s="26">
        <v>1518</v>
      </c>
      <c r="B743" s="26">
        <v>233</v>
      </c>
      <c r="C743" s="31">
        <v>5331</v>
      </c>
      <c r="D743" s="26">
        <v>3111</v>
      </c>
      <c r="E743" s="28" t="s">
        <v>771</v>
      </c>
      <c r="F743" s="19">
        <v>499</v>
      </c>
      <c r="G743" s="6">
        <v>4820.1</v>
      </c>
      <c r="H743" s="6">
        <v>4820.1</v>
      </c>
      <c r="I743" s="110">
        <f t="shared" si="13"/>
        <v>100</v>
      </c>
    </row>
    <row r="744" spans="1:9" ht="12" customHeight="1">
      <c r="A744" s="27"/>
      <c r="B744" s="21" t="s">
        <v>1684</v>
      </c>
      <c r="C744" s="31"/>
      <c r="D744" s="31"/>
      <c r="E744" s="29" t="s">
        <v>1846</v>
      </c>
      <c r="F744" s="23">
        <f>SUBTOTAL(9,F743:F743)</f>
        <v>499</v>
      </c>
      <c r="G744" s="7">
        <f>SUBTOTAL(9,G743:G743)</f>
        <v>4820.1</v>
      </c>
      <c r="H744" s="7">
        <f>SUBTOTAL(9,H743:H743)</f>
        <v>4820.1</v>
      </c>
      <c r="I744" s="113">
        <f t="shared" si="13"/>
        <v>100</v>
      </c>
    </row>
    <row r="745" spans="1:9" ht="12" customHeight="1">
      <c r="A745" s="26">
        <v>1519</v>
      </c>
      <c r="B745" s="26">
        <v>234</v>
      </c>
      <c r="C745" s="31">
        <v>5331</v>
      </c>
      <c r="D745" s="26">
        <v>3111</v>
      </c>
      <c r="E745" s="28" t="s">
        <v>771</v>
      </c>
      <c r="F745" s="19">
        <v>718</v>
      </c>
      <c r="G745" s="6">
        <v>3775.4</v>
      </c>
      <c r="H745" s="6">
        <v>3775.4</v>
      </c>
      <c r="I745" s="110">
        <f t="shared" si="13"/>
        <v>100</v>
      </c>
    </row>
    <row r="746" spans="1:9" ht="12" customHeight="1">
      <c r="A746" s="27"/>
      <c r="B746" s="21" t="s">
        <v>1685</v>
      </c>
      <c r="C746" s="31"/>
      <c r="D746" s="31"/>
      <c r="E746" s="29" t="s">
        <v>1847</v>
      </c>
      <c r="F746" s="23">
        <f>SUBTOTAL(9,F745:F745)</f>
        <v>718</v>
      </c>
      <c r="G746" s="7">
        <f>SUBTOTAL(9,G745:G745)</f>
        <v>3775.4</v>
      </c>
      <c r="H746" s="7">
        <f>SUBTOTAL(9,H745:H745)</f>
        <v>3775.4</v>
      </c>
      <c r="I746" s="113">
        <f t="shared" si="13"/>
        <v>100</v>
      </c>
    </row>
    <row r="747" spans="1:9" ht="12" customHeight="1">
      <c r="A747" s="26">
        <v>1520</v>
      </c>
      <c r="B747" s="26">
        <v>235</v>
      </c>
      <c r="C747" s="31">
        <v>5331</v>
      </c>
      <c r="D747" s="26">
        <v>3111</v>
      </c>
      <c r="E747" s="28" t="s">
        <v>771</v>
      </c>
      <c r="F747" s="19">
        <v>414</v>
      </c>
      <c r="G747" s="6">
        <v>3089.4</v>
      </c>
      <c r="H747" s="6">
        <v>3089.5</v>
      </c>
      <c r="I747" s="110">
        <f t="shared" si="13"/>
        <v>100.00323687447401</v>
      </c>
    </row>
    <row r="748" spans="1:9" ht="12" customHeight="1">
      <c r="A748" s="27"/>
      <c r="B748" s="85" t="s">
        <v>1700</v>
      </c>
      <c r="C748" s="31"/>
      <c r="D748" s="31"/>
      <c r="E748" s="29" t="s">
        <v>739</v>
      </c>
      <c r="F748" s="23">
        <f>SUBTOTAL(9,F747:F747)</f>
        <v>414</v>
      </c>
      <c r="G748" s="7">
        <f>SUBTOTAL(9,G747:G747)</f>
        <v>3089.4</v>
      </c>
      <c r="H748" s="7">
        <f>SUBTOTAL(9,H747:H747)</f>
        <v>3089.5</v>
      </c>
      <c r="I748" s="113">
        <f t="shared" si="13"/>
        <v>100.00323687447401</v>
      </c>
    </row>
    <row r="749" spans="1:9" ht="12" customHeight="1">
      <c r="A749" s="26">
        <v>1521</v>
      </c>
      <c r="B749" s="26">
        <v>236</v>
      </c>
      <c r="C749" s="31">
        <v>5331</v>
      </c>
      <c r="D749" s="26">
        <v>3113</v>
      </c>
      <c r="E749" s="28" t="s">
        <v>771</v>
      </c>
      <c r="F749" s="87">
        <v>552</v>
      </c>
      <c r="G749" s="106">
        <v>3688.5</v>
      </c>
      <c r="H749" s="106">
        <v>3688.5</v>
      </c>
      <c r="I749" s="110">
        <f t="shared" si="13"/>
        <v>100</v>
      </c>
    </row>
    <row r="750" spans="1:9" ht="12" customHeight="1">
      <c r="A750" s="27"/>
      <c r="B750" s="21" t="s">
        <v>1701</v>
      </c>
      <c r="C750" s="31"/>
      <c r="D750" s="31"/>
      <c r="E750" s="29" t="s">
        <v>614</v>
      </c>
      <c r="F750" s="23">
        <f>SUBTOTAL(9,F749:F749)</f>
        <v>552</v>
      </c>
      <c r="G750" s="7">
        <f>SUBTOTAL(9,G749:G749)</f>
        <v>3688.5</v>
      </c>
      <c r="H750" s="7">
        <f>SUBTOTAL(9,H749:H749)</f>
        <v>3688.5</v>
      </c>
      <c r="I750" s="113">
        <f t="shared" si="13"/>
        <v>100</v>
      </c>
    </row>
    <row r="751" spans="1:9" ht="12" customHeight="1">
      <c r="A751" s="26">
        <v>1522</v>
      </c>
      <c r="B751" s="26">
        <v>237</v>
      </c>
      <c r="C751" s="31">
        <v>5331</v>
      </c>
      <c r="D751" s="26">
        <v>3113</v>
      </c>
      <c r="E751" s="28" t="s">
        <v>771</v>
      </c>
      <c r="F751" s="87">
        <v>962</v>
      </c>
      <c r="G751" s="106">
        <v>5518</v>
      </c>
      <c r="H751" s="106">
        <v>5518</v>
      </c>
      <c r="I751" s="110">
        <f t="shared" si="13"/>
        <v>100</v>
      </c>
    </row>
    <row r="752" spans="1:9" ht="12" customHeight="1">
      <c r="A752" s="27"/>
      <c r="B752" s="21" t="s">
        <v>1702</v>
      </c>
      <c r="C752" s="31"/>
      <c r="D752" s="31"/>
      <c r="E752" s="29" t="s">
        <v>615</v>
      </c>
      <c r="F752" s="23">
        <f>SUBTOTAL(9,F751:F751)</f>
        <v>962</v>
      </c>
      <c r="G752" s="7">
        <f>SUBTOTAL(9,G751:G751)</f>
        <v>5518</v>
      </c>
      <c r="H752" s="7">
        <f>SUBTOTAL(9,H751:H751)</f>
        <v>5518</v>
      </c>
      <c r="I752" s="113">
        <f t="shared" si="13"/>
        <v>100</v>
      </c>
    </row>
    <row r="753" spans="1:9" ht="12" customHeight="1">
      <c r="A753" s="26">
        <v>1523</v>
      </c>
      <c r="B753" s="26">
        <v>238</v>
      </c>
      <c r="C753" s="31">
        <v>5331</v>
      </c>
      <c r="D753" s="26" t="s">
        <v>1845</v>
      </c>
      <c r="E753" s="28" t="s">
        <v>771</v>
      </c>
      <c r="F753" s="19">
        <v>1030</v>
      </c>
      <c r="G753" s="6">
        <v>3060</v>
      </c>
      <c r="H753" s="6">
        <v>3060</v>
      </c>
      <c r="I753" s="110">
        <f t="shared" si="13"/>
        <v>100</v>
      </c>
    </row>
    <row r="754" spans="1:9" ht="12" customHeight="1">
      <c r="A754" s="62"/>
      <c r="B754" s="21" t="s">
        <v>1703</v>
      </c>
      <c r="C754" s="31"/>
      <c r="D754" s="31"/>
      <c r="E754" s="29" t="s">
        <v>1849</v>
      </c>
      <c r="F754" s="23">
        <f>SUBTOTAL(9,F753:F753)</f>
        <v>1030</v>
      </c>
      <c r="G754" s="7">
        <f>SUBTOTAL(9,G753:G753)</f>
        <v>3060</v>
      </c>
      <c r="H754" s="7">
        <f>SUBTOTAL(9,H753:H753)</f>
        <v>3060</v>
      </c>
      <c r="I754" s="113">
        <f t="shared" si="13"/>
        <v>100</v>
      </c>
    </row>
    <row r="755" spans="1:9" ht="12" customHeight="1">
      <c r="A755" s="26">
        <v>1524</v>
      </c>
      <c r="B755" s="26" t="s">
        <v>1662</v>
      </c>
      <c r="C755" s="31">
        <v>5331</v>
      </c>
      <c r="D755" s="26">
        <v>3539</v>
      </c>
      <c r="E755" s="28" t="s">
        <v>771</v>
      </c>
      <c r="F755" s="19">
        <v>10977</v>
      </c>
      <c r="G755" s="6">
        <v>12943.5</v>
      </c>
      <c r="H755" s="6">
        <v>12943.5</v>
      </c>
      <c r="I755" s="110">
        <f t="shared" si="13"/>
        <v>100</v>
      </c>
    </row>
    <row r="756" spans="1:71" s="66" customFormat="1" ht="12" customHeight="1">
      <c r="A756" s="27"/>
      <c r="B756" s="63" t="s">
        <v>1663</v>
      </c>
      <c r="C756" s="86"/>
      <c r="D756" s="86"/>
      <c r="E756" s="64" t="s">
        <v>1957</v>
      </c>
      <c r="F756" s="65">
        <f>SUBTOTAL(9,F755:F755)</f>
        <v>10977</v>
      </c>
      <c r="G756" s="107">
        <f>SUBTOTAL(9,G755:G755)</f>
        <v>12943.5</v>
      </c>
      <c r="H756" s="107">
        <f>SUBTOTAL(9,H755:H755)</f>
        <v>12943.5</v>
      </c>
      <c r="I756" s="113">
        <f t="shared" si="13"/>
        <v>100</v>
      </c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</row>
    <row r="757" spans="1:9" ht="12" customHeight="1">
      <c r="A757" s="26">
        <v>1525</v>
      </c>
      <c r="B757" s="26" t="s">
        <v>1664</v>
      </c>
      <c r="C757" s="31">
        <v>5331</v>
      </c>
      <c r="D757" s="26" t="s">
        <v>1665</v>
      </c>
      <c r="E757" s="28" t="s">
        <v>771</v>
      </c>
      <c r="F757" s="19">
        <v>18143</v>
      </c>
      <c r="G757" s="6">
        <v>21670</v>
      </c>
      <c r="H757" s="6">
        <v>21670</v>
      </c>
      <c r="I757" s="110">
        <f t="shared" si="13"/>
        <v>100</v>
      </c>
    </row>
    <row r="758" spans="1:9" ht="12" customHeight="1">
      <c r="A758" s="27"/>
      <c r="B758" s="21" t="s">
        <v>1666</v>
      </c>
      <c r="C758" s="31"/>
      <c r="D758" s="31"/>
      <c r="E758" s="29" t="s">
        <v>1958</v>
      </c>
      <c r="F758" s="23">
        <f>SUBTOTAL(9,F757:F757)</f>
        <v>18143</v>
      </c>
      <c r="G758" s="7">
        <f>SUBTOTAL(9,G757:G757)</f>
        <v>21670</v>
      </c>
      <c r="H758" s="7">
        <f>SUBTOTAL(9,H757:H757)</f>
        <v>21670</v>
      </c>
      <c r="I758" s="113">
        <f t="shared" si="13"/>
        <v>100</v>
      </c>
    </row>
    <row r="759" spans="1:9" ht="12" customHeight="1">
      <c r="A759" s="26">
        <v>1526</v>
      </c>
      <c r="B759" s="26" t="s">
        <v>809</v>
      </c>
      <c r="C759" s="31">
        <v>5331</v>
      </c>
      <c r="D759" s="26" t="s">
        <v>1665</v>
      </c>
      <c r="E759" s="28" t="s">
        <v>771</v>
      </c>
      <c r="F759" s="19">
        <v>6243</v>
      </c>
      <c r="G759" s="6">
        <v>7149</v>
      </c>
      <c r="H759" s="6">
        <v>7149</v>
      </c>
      <c r="I759" s="110">
        <f t="shared" si="13"/>
        <v>100</v>
      </c>
    </row>
    <row r="760" spans="1:9" ht="12" customHeight="1">
      <c r="A760" s="27"/>
      <c r="B760" s="21" t="s">
        <v>810</v>
      </c>
      <c r="C760" s="31"/>
      <c r="D760" s="31"/>
      <c r="E760" s="29" t="s">
        <v>1959</v>
      </c>
      <c r="F760" s="23">
        <f>SUBTOTAL(9,F759:F759)</f>
        <v>6243</v>
      </c>
      <c r="G760" s="7">
        <f>SUBTOTAL(9,G759:G759)</f>
        <v>7149</v>
      </c>
      <c r="H760" s="7">
        <f>SUBTOTAL(9,H759:H759)</f>
        <v>7149</v>
      </c>
      <c r="I760" s="113">
        <f t="shared" si="13"/>
        <v>100</v>
      </c>
    </row>
    <row r="761" spans="1:9" ht="12" customHeight="1">
      <c r="A761" s="26">
        <v>1527</v>
      </c>
      <c r="B761" s="26" t="s">
        <v>811</v>
      </c>
      <c r="C761" s="31">
        <v>5331</v>
      </c>
      <c r="D761" s="26" t="s">
        <v>812</v>
      </c>
      <c r="E761" s="28" t="s">
        <v>771</v>
      </c>
      <c r="F761" s="19">
        <v>53957</v>
      </c>
      <c r="G761" s="6">
        <v>61935</v>
      </c>
      <c r="H761" s="6">
        <v>61935</v>
      </c>
      <c r="I761" s="110">
        <f t="shared" si="13"/>
        <v>100</v>
      </c>
    </row>
    <row r="762" spans="1:9" ht="12" customHeight="1">
      <c r="A762" s="27"/>
      <c r="B762" s="21" t="s">
        <v>1675</v>
      </c>
      <c r="C762" s="31"/>
      <c r="D762" s="31"/>
      <c r="E762" s="29" t="s">
        <v>1591</v>
      </c>
      <c r="F762" s="23">
        <f>SUBTOTAL(9,F761:F761)</f>
        <v>53957</v>
      </c>
      <c r="G762" s="7">
        <f>SUBTOTAL(9,G761:G761)</f>
        <v>61935</v>
      </c>
      <c r="H762" s="7">
        <f>SUBTOTAL(9,H761:H761)</f>
        <v>61935</v>
      </c>
      <c r="I762" s="113">
        <f t="shared" si="13"/>
        <v>100</v>
      </c>
    </row>
    <row r="763" spans="1:9" ht="12" customHeight="1">
      <c r="A763" s="26">
        <v>1528</v>
      </c>
      <c r="B763" s="26" t="s">
        <v>813</v>
      </c>
      <c r="C763" s="31">
        <v>5331</v>
      </c>
      <c r="D763" s="26" t="s">
        <v>812</v>
      </c>
      <c r="E763" s="28" t="s">
        <v>771</v>
      </c>
      <c r="F763" s="19">
        <v>4639</v>
      </c>
      <c r="G763" s="6">
        <v>5559.3</v>
      </c>
      <c r="H763" s="6">
        <v>5559.3</v>
      </c>
      <c r="I763" s="110">
        <f t="shared" si="13"/>
        <v>100</v>
      </c>
    </row>
    <row r="764" spans="2:9" ht="12" customHeight="1">
      <c r="B764" s="21" t="s">
        <v>1676</v>
      </c>
      <c r="C764" s="31"/>
      <c r="D764" s="31"/>
      <c r="E764" s="29" t="s">
        <v>1592</v>
      </c>
      <c r="F764" s="23">
        <f>SUBTOTAL(9,F763:F763)</f>
        <v>4639</v>
      </c>
      <c r="G764" s="7">
        <f>SUBTOTAL(9,G763:G763)</f>
        <v>5559.3</v>
      </c>
      <c r="H764" s="7">
        <f>SUBTOTAL(9,H763:H763)</f>
        <v>5559.3</v>
      </c>
      <c r="I764" s="113">
        <f t="shared" si="13"/>
        <v>100</v>
      </c>
    </row>
    <row r="765" spans="1:9" ht="12" customHeight="1">
      <c r="A765" s="26">
        <v>1529</v>
      </c>
      <c r="B765" s="26" t="s">
        <v>819</v>
      </c>
      <c r="C765" s="31">
        <v>5331</v>
      </c>
      <c r="D765" s="26" t="s">
        <v>820</v>
      </c>
      <c r="E765" s="28" t="s">
        <v>771</v>
      </c>
      <c r="F765" s="19">
        <v>344</v>
      </c>
      <c r="G765" s="6">
        <v>675</v>
      </c>
      <c r="H765" s="6">
        <v>675</v>
      </c>
      <c r="I765" s="110">
        <f t="shared" si="13"/>
        <v>100</v>
      </c>
    </row>
    <row r="766" spans="1:9" ht="12" customHeight="1">
      <c r="A766" s="27"/>
      <c r="B766" s="21" t="s">
        <v>1667</v>
      </c>
      <c r="C766" s="31"/>
      <c r="D766" s="31"/>
      <c r="E766" s="29" t="s">
        <v>1593</v>
      </c>
      <c r="F766" s="23">
        <f>SUBTOTAL(9,F765:F765)</f>
        <v>344</v>
      </c>
      <c r="G766" s="7">
        <f>SUBTOTAL(9,G765:G765)</f>
        <v>675</v>
      </c>
      <c r="H766" s="7">
        <f>SUBTOTAL(9,H765:H765)</f>
        <v>675</v>
      </c>
      <c r="I766" s="110">
        <f t="shared" si="13"/>
        <v>100</v>
      </c>
    </row>
    <row r="767" spans="1:71" s="9" customFormat="1" ht="12" customHeight="1">
      <c r="A767" s="26">
        <v>1530</v>
      </c>
      <c r="B767" s="26">
        <v>276</v>
      </c>
      <c r="C767" s="26">
        <v>5331</v>
      </c>
      <c r="D767" s="26">
        <v>3639</v>
      </c>
      <c r="E767" s="28" t="s">
        <v>771</v>
      </c>
      <c r="F767" s="19">
        <v>47000</v>
      </c>
      <c r="G767" s="6">
        <v>51642.1</v>
      </c>
      <c r="H767" s="6">
        <v>51642.1</v>
      </c>
      <c r="I767" s="110">
        <f t="shared" si="13"/>
        <v>100</v>
      </c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</row>
    <row r="768" spans="1:9" ht="12" customHeight="1">
      <c r="A768" s="27"/>
      <c r="B768" s="21" t="s">
        <v>48</v>
      </c>
      <c r="C768" s="22"/>
      <c r="D768" s="45"/>
      <c r="E768" s="29" t="s">
        <v>1597</v>
      </c>
      <c r="F768" s="23">
        <f>SUBTOTAL(9,F767:F767)</f>
        <v>47000</v>
      </c>
      <c r="G768" s="7">
        <f>SUBTOTAL(9,G767:G767)</f>
        <v>51642.1</v>
      </c>
      <c r="H768" s="7">
        <f>SUBTOTAL(9,H767:H767)</f>
        <v>51642.1</v>
      </c>
      <c r="I768" s="113">
        <f t="shared" si="13"/>
        <v>100</v>
      </c>
    </row>
    <row r="769" spans="1:9" ht="12" customHeight="1">
      <c r="A769" s="26">
        <v>1531</v>
      </c>
      <c r="B769" s="26" t="s">
        <v>823</v>
      </c>
      <c r="C769" s="26" t="s">
        <v>824</v>
      </c>
      <c r="D769" s="26" t="s">
        <v>825</v>
      </c>
      <c r="E769" s="49" t="s">
        <v>156</v>
      </c>
      <c r="F769" s="19">
        <v>160871</v>
      </c>
      <c r="G769" s="6">
        <v>160871</v>
      </c>
      <c r="H769" s="6">
        <v>160871</v>
      </c>
      <c r="I769" s="110">
        <f t="shared" si="13"/>
        <v>100</v>
      </c>
    </row>
    <row r="770" spans="1:71" s="50" customFormat="1" ht="12" customHeight="1">
      <c r="A770" s="92"/>
      <c r="B770" s="24" t="s">
        <v>1669</v>
      </c>
      <c r="C770" s="727"/>
      <c r="D770" s="728"/>
      <c r="E770" s="25" t="s">
        <v>836</v>
      </c>
      <c r="F770" s="729">
        <f>SUBTOTAL(9,F769:F769)</f>
        <v>160871</v>
      </c>
      <c r="G770" s="328">
        <f>SUBTOTAL(9,G769:G769)</f>
        <v>160871</v>
      </c>
      <c r="H770" s="328">
        <f>SUBTOTAL(9,H769:H769)</f>
        <v>160871</v>
      </c>
      <c r="I770" s="725">
        <f t="shared" si="13"/>
        <v>100</v>
      </c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</row>
    <row r="771" spans="1:49" s="50" customFormat="1" ht="12" customHeight="1">
      <c r="A771" s="35">
        <v>1680</v>
      </c>
      <c r="B771" s="730">
        <v>410</v>
      </c>
      <c r="C771" s="338">
        <v>5171</v>
      </c>
      <c r="D771" s="35">
        <v>3322</v>
      </c>
      <c r="E771" s="2" t="s">
        <v>652</v>
      </c>
      <c r="F771" s="52">
        <v>0</v>
      </c>
      <c r="G771" s="11">
        <v>500</v>
      </c>
      <c r="H771" s="11">
        <v>500</v>
      </c>
      <c r="I771" s="490">
        <f t="shared" si="13"/>
        <v>100</v>
      </c>
      <c r="J771" s="5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</row>
    <row r="772" spans="1:49" s="50" customFormat="1" ht="12" customHeight="1" thickBot="1">
      <c r="A772" s="76"/>
      <c r="B772" s="77" t="s">
        <v>1670</v>
      </c>
      <c r="C772" s="78"/>
      <c r="D772" s="79"/>
      <c r="E772" s="80" t="s">
        <v>837</v>
      </c>
      <c r="F772" s="81">
        <v>0</v>
      </c>
      <c r="G772" s="108">
        <f>SUBTOTAL(9,G771:G771)</f>
        <v>500</v>
      </c>
      <c r="H772" s="108">
        <f>SUBTOTAL(9,H771:H771)</f>
        <v>500</v>
      </c>
      <c r="I772" s="112">
        <f t="shared" si="13"/>
        <v>100</v>
      </c>
      <c r="J772" s="5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</row>
    <row r="773" spans="1:71" s="37" customFormat="1" ht="18.75" customHeight="1" thickBot="1" thickTop="1">
      <c r="A773" s="783" t="s">
        <v>1681</v>
      </c>
      <c r="B773" s="783"/>
      <c r="C773" s="783"/>
      <c r="D773" s="783"/>
      <c r="E773" s="784"/>
      <c r="F773" s="41">
        <f>SUBTOTAL(9,F5:F770)</f>
        <v>890065</v>
      </c>
      <c r="G773" s="42">
        <f>SUBTOTAL(9,G5:G772)</f>
        <v>1404676</v>
      </c>
      <c r="H773" s="42">
        <f>SUBTOTAL(9,H5:H772)</f>
        <v>1447173.4329999997</v>
      </c>
      <c r="I773" s="114">
        <f t="shared" si="13"/>
        <v>103.02542600571233</v>
      </c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 s="5"/>
      <c r="H824" s="5"/>
      <c r="I824"/>
    </row>
    <row r="825" spans="1:9" ht="12.75">
      <c r="A825"/>
      <c r="B825"/>
      <c r="C825"/>
      <c r="D825"/>
      <c r="E825"/>
      <c r="F825"/>
      <c r="G825" s="5"/>
      <c r="H825" s="5"/>
      <c r="I825"/>
    </row>
    <row r="826" spans="1:9" ht="12.75">
      <c r="A826"/>
      <c r="B826"/>
      <c r="C826"/>
      <c r="D826"/>
      <c r="E826"/>
      <c r="F826"/>
      <c r="G826" s="5"/>
      <c r="H826" s="5"/>
      <c r="I826"/>
    </row>
    <row r="827" spans="1:9" ht="12.75">
      <c r="A827"/>
      <c r="B827"/>
      <c r="C827"/>
      <c r="D827"/>
      <c r="E827"/>
      <c r="F827"/>
      <c r="G827" s="5"/>
      <c r="H827" s="5"/>
      <c r="I827"/>
    </row>
    <row r="828" spans="1:9" ht="12.75">
      <c r="A828"/>
      <c r="B828"/>
      <c r="C828"/>
      <c r="D828"/>
      <c r="E828"/>
      <c r="F828"/>
      <c r="G828" s="5"/>
      <c r="H828" s="5"/>
      <c r="I828"/>
    </row>
    <row r="829" spans="1:9" ht="12.75">
      <c r="A829"/>
      <c r="B829"/>
      <c r="C829"/>
      <c r="D829"/>
      <c r="E829"/>
      <c r="F829"/>
      <c r="G829" s="5"/>
      <c r="H829" s="5"/>
      <c r="I829"/>
    </row>
    <row r="830" spans="1:9" ht="12.75">
      <c r="A830"/>
      <c r="B830"/>
      <c r="C830"/>
      <c r="D830"/>
      <c r="E830"/>
      <c r="F830"/>
      <c r="G830" s="5"/>
      <c r="H830" s="5"/>
      <c r="I830"/>
    </row>
    <row r="831" spans="1:9" ht="12.75">
      <c r="A831"/>
      <c r="B831"/>
      <c r="C831"/>
      <c r="D831"/>
      <c r="E831"/>
      <c r="F831"/>
      <c r="G831" s="5"/>
      <c r="H831" s="5"/>
      <c r="I831"/>
    </row>
    <row r="832" spans="1:9" ht="12.75">
      <c r="A832"/>
      <c r="B832"/>
      <c r="C832"/>
      <c r="D832"/>
      <c r="E832"/>
      <c r="F832"/>
      <c r="G832" s="5"/>
      <c r="H832" s="5"/>
      <c r="I832"/>
    </row>
    <row r="833" spans="1:9" ht="12.75">
      <c r="A833"/>
      <c r="B833"/>
      <c r="C833"/>
      <c r="D833"/>
      <c r="E833"/>
      <c r="F833"/>
      <c r="G833" s="5"/>
      <c r="H833" s="5"/>
      <c r="I833"/>
    </row>
    <row r="834" spans="1:9" ht="12.75">
      <c r="A834"/>
      <c r="B834"/>
      <c r="C834"/>
      <c r="D834"/>
      <c r="E834"/>
      <c r="F834"/>
      <c r="G834" s="5"/>
      <c r="H834" s="5"/>
      <c r="I834"/>
    </row>
    <row r="835" spans="1:9" ht="12.75">
      <c r="A835"/>
      <c r="B835"/>
      <c r="C835"/>
      <c r="D835"/>
      <c r="E835"/>
      <c r="F835"/>
      <c r="G835" s="5"/>
      <c r="H835" s="5"/>
      <c r="I835"/>
    </row>
    <row r="836" spans="1:9" ht="12.75">
      <c r="A836"/>
      <c r="B836"/>
      <c r="C836"/>
      <c r="D836"/>
      <c r="E836"/>
      <c r="F836"/>
      <c r="G836" s="5"/>
      <c r="H836" s="5"/>
      <c r="I836"/>
    </row>
    <row r="837" spans="1:9" ht="12.75">
      <c r="A837"/>
      <c r="B837"/>
      <c r="C837"/>
      <c r="D837"/>
      <c r="E837"/>
      <c r="F837"/>
      <c r="G837" s="5"/>
      <c r="H837" s="5"/>
      <c r="I837"/>
    </row>
    <row r="838" spans="1:9" ht="12.75">
      <c r="A838"/>
      <c r="B838"/>
      <c r="C838"/>
      <c r="D838"/>
      <c r="E838"/>
      <c r="F838"/>
      <c r="G838" s="5"/>
      <c r="H838" s="5"/>
      <c r="I838"/>
    </row>
    <row r="839" spans="1:9" ht="12.75">
      <c r="A839"/>
      <c r="B839"/>
      <c r="C839"/>
      <c r="D839"/>
      <c r="E839"/>
      <c r="F839"/>
      <c r="G839" s="5"/>
      <c r="H839" s="5"/>
      <c r="I839"/>
    </row>
    <row r="840" spans="1:9" ht="12.75">
      <c r="A840"/>
      <c r="B840"/>
      <c r="C840"/>
      <c r="D840"/>
      <c r="E840"/>
      <c r="F840"/>
      <c r="G840" s="5"/>
      <c r="H840" s="5"/>
      <c r="I840"/>
    </row>
    <row r="841" spans="1:9" ht="12.75">
      <c r="A841"/>
      <c r="B841"/>
      <c r="C841"/>
      <c r="D841"/>
      <c r="E841"/>
      <c r="F841"/>
      <c r="G841" s="5"/>
      <c r="H841" s="5"/>
      <c r="I841"/>
    </row>
    <row r="842" spans="1:9" ht="12.75">
      <c r="A842"/>
      <c r="B842"/>
      <c r="C842"/>
      <c r="D842"/>
      <c r="E842"/>
      <c r="F842"/>
      <c r="G842" s="5"/>
      <c r="H842" s="5"/>
      <c r="I842"/>
    </row>
    <row r="843" spans="1:9" ht="12.75">
      <c r="A843"/>
      <c r="B843"/>
      <c r="C843"/>
      <c r="D843"/>
      <c r="E843"/>
      <c r="F843"/>
      <c r="G843" s="5"/>
      <c r="H843" s="5"/>
      <c r="I843"/>
    </row>
    <row r="844" spans="1:9" ht="12.75">
      <c r="A844"/>
      <c r="B844"/>
      <c r="C844"/>
      <c r="D844"/>
      <c r="E844"/>
      <c r="F844"/>
      <c r="G844" s="5"/>
      <c r="H844" s="5"/>
      <c r="I844"/>
    </row>
    <row r="845" spans="1:9" ht="12.75">
      <c r="A845"/>
      <c r="B845"/>
      <c r="C845"/>
      <c r="D845"/>
      <c r="E845"/>
      <c r="F845"/>
      <c r="G845" s="5"/>
      <c r="H845" s="5"/>
      <c r="I845"/>
    </row>
    <row r="846" spans="1:9" ht="12.75">
      <c r="A846"/>
      <c r="B846"/>
      <c r="C846"/>
      <c r="D846"/>
      <c r="E846"/>
      <c r="F846"/>
      <c r="G846" s="5"/>
      <c r="H846" s="5"/>
      <c r="I846"/>
    </row>
    <row r="847" spans="1:9" ht="12.75">
      <c r="A847"/>
      <c r="B847"/>
      <c r="C847"/>
      <c r="D847"/>
      <c r="E847"/>
      <c r="F847"/>
      <c r="G847" s="5"/>
      <c r="H847" s="5"/>
      <c r="I847"/>
    </row>
    <row r="848" spans="1:9" ht="12.75">
      <c r="A848"/>
      <c r="B848"/>
      <c r="C848"/>
      <c r="D848"/>
      <c r="E848"/>
      <c r="F848"/>
      <c r="G848" s="5"/>
      <c r="H848" s="5"/>
      <c r="I848"/>
    </row>
    <row r="849" spans="1:9" ht="12.75">
      <c r="A849"/>
      <c r="B849"/>
      <c r="C849"/>
      <c r="D849"/>
      <c r="E849"/>
      <c r="F849"/>
      <c r="G849" s="5"/>
      <c r="H849" s="5"/>
      <c r="I849"/>
    </row>
    <row r="850" spans="1:9" ht="12.75">
      <c r="A850"/>
      <c r="B850"/>
      <c r="C850"/>
      <c r="D850"/>
      <c r="E850"/>
      <c r="F850"/>
      <c r="G850" s="5"/>
      <c r="H850" s="5"/>
      <c r="I850"/>
    </row>
    <row r="851" spans="1:9" ht="12.75">
      <c r="A851"/>
      <c r="B851"/>
      <c r="C851"/>
      <c r="D851"/>
      <c r="E851"/>
      <c r="F851"/>
      <c r="G851" s="5"/>
      <c r="H851" s="5"/>
      <c r="I851"/>
    </row>
    <row r="852" spans="1:9" ht="12.75">
      <c r="A852"/>
      <c r="B852"/>
      <c r="C852"/>
      <c r="D852"/>
      <c r="E852"/>
      <c r="F852"/>
      <c r="G852" s="5"/>
      <c r="H852" s="5"/>
      <c r="I852"/>
    </row>
    <row r="853" spans="1:9" ht="12.75">
      <c r="A853"/>
      <c r="B853"/>
      <c r="C853"/>
      <c r="D853"/>
      <c r="E853"/>
      <c r="F853"/>
      <c r="G853" s="5"/>
      <c r="H853" s="5"/>
      <c r="I853"/>
    </row>
    <row r="854" spans="1:9" ht="12.75">
      <c r="A854"/>
      <c r="B854"/>
      <c r="C854"/>
      <c r="D854"/>
      <c r="E854"/>
      <c r="F854"/>
      <c r="G854" s="5"/>
      <c r="H854" s="5"/>
      <c r="I854"/>
    </row>
    <row r="855" spans="1:9" ht="12.75">
      <c r="A855"/>
      <c r="B855"/>
      <c r="C855"/>
      <c r="D855"/>
      <c r="E855"/>
      <c r="F855"/>
      <c r="G855" s="5"/>
      <c r="H855" s="5"/>
      <c r="I855"/>
    </row>
    <row r="856" spans="1:9" ht="12.75">
      <c r="A856"/>
      <c r="B856"/>
      <c r="C856"/>
      <c r="D856"/>
      <c r="E856"/>
      <c r="F856"/>
      <c r="G856" s="5"/>
      <c r="H856" s="5"/>
      <c r="I856"/>
    </row>
    <row r="857" spans="1:9" ht="12.75">
      <c r="A857"/>
      <c r="B857"/>
      <c r="C857"/>
      <c r="D857"/>
      <c r="E857"/>
      <c r="F857"/>
      <c r="G857" s="5"/>
      <c r="H857" s="5"/>
      <c r="I857"/>
    </row>
    <row r="858" spans="1:9" ht="12.75">
      <c r="A858"/>
      <c r="B858"/>
      <c r="C858"/>
      <c r="D858"/>
      <c r="E858"/>
      <c r="F858"/>
      <c r="G858" s="5"/>
      <c r="H858" s="5"/>
      <c r="I858"/>
    </row>
    <row r="859" spans="1:9" ht="12.75">
      <c r="A859"/>
      <c r="B859"/>
      <c r="C859"/>
      <c r="D859"/>
      <c r="E859"/>
      <c r="F859"/>
      <c r="G859" s="5"/>
      <c r="H859" s="5"/>
      <c r="I859"/>
    </row>
    <row r="860" spans="1:9" ht="12.75">
      <c r="A860"/>
      <c r="B860"/>
      <c r="C860"/>
      <c r="D860"/>
      <c r="E860"/>
      <c r="F860"/>
      <c r="G860" s="5"/>
      <c r="H860" s="5"/>
      <c r="I860"/>
    </row>
    <row r="861" spans="1:9" ht="12.75">
      <c r="A861"/>
      <c r="B861"/>
      <c r="C861"/>
      <c r="D861"/>
      <c r="E861"/>
      <c r="F861"/>
      <c r="G861" s="5"/>
      <c r="H861" s="5"/>
      <c r="I861"/>
    </row>
    <row r="862" spans="1:9" ht="12.75">
      <c r="A862"/>
      <c r="B862"/>
      <c r="C862"/>
      <c r="D862"/>
      <c r="E862"/>
      <c r="F862"/>
      <c r="G862" s="5"/>
      <c r="H862" s="5"/>
      <c r="I862"/>
    </row>
    <row r="863" spans="1:9" ht="12.75">
      <c r="A863"/>
      <c r="B863"/>
      <c r="C863"/>
      <c r="D863"/>
      <c r="E863"/>
      <c r="F863"/>
      <c r="G863" s="5"/>
      <c r="H863" s="5"/>
      <c r="I863"/>
    </row>
    <row r="864" spans="1:9" ht="12.75">
      <c r="A864"/>
      <c r="B864"/>
      <c r="C864"/>
      <c r="D864"/>
      <c r="E864"/>
      <c r="F864"/>
      <c r="G864" s="5"/>
      <c r="H864" s="5"/>
      <c r="I864"/>
    </row>
    <row r="865" spans="1:9" ht="12.75">
      <c r="A865"/>
      <c r="B865"/>
      <c r="C865"/>
      <c r="D865"/>
      <c r="E865"/>
      <c r="F865"/>
      <c r="G865" s="5"/>
      <c r="H865" s="5"/>
      <c r="I865"/>
    </row>
    <row r="866" spans="1:9" ht="12.75">
      <c r="A866"/>
      <c r="B866"/>
      <c r="C866"/>
      <c r="D866"/>
      <c r="E866"/>
      <c r="F866"/>
      <c r="G866" s="5"/>
      <c r="H866" s="5"/>
      <c r="I866"/>
    </row>
    <row r="867" spans="1:9" ht="12.75">
      <c r="A867"/>
      <c r="B867"/>
      <c r="C867"/>
      <c r="D867"/>
      <c r="E867"/>
      <c r="F867"/>
      <c r="G867" s="5"/>
      <c r="H867" s="5"/>
      <c r="I867"/>
    </row>
    <row r="868" spans="1:9" ht="12.75">
      <c r="A868"/>
      <c r="B868"/>
      <c r="C868"/>
      <c r="D868"/>
      <c r="E868"/>
      <c r="F868"/>
      <c r="G868" s="5"/>
      <c r="H868" s="5"/>
      <c r="I868"/>
    </row>
    <row r="869" spans="1:9" ht="12.75">
      <c r="A869"/>
      <c r="B869"/>
      <c r="C869"/>
      <c r="D869"/>
      <c r="E869"/>
      <c r="F869"/>
      <c r="G869" s="5"/>
      <c r="H869" s="5"/>
      <c r="I869"/>
    </row>
    <row r="870" spans="1:9" ht="12.75">
      <c r="A870"/>
      <c r="B870"/>
      <c r="C870"/>
      <c r="D870"/>
      <c r="E870"/>
      <c r="F870"/>
      <c r="G870" s="5"/>
      <c r="H870" s="5"/>
      <c r="I870"/>
    </row>
    <row r="871" spans="1:9" ht="12.75">
      <c r="A871"/>
      <c r="B871"/>
      <c r="C871"/>
      <c r="D871"/>
      <c r="E871"/>
      <c r="F871"/>
      <c r="G871" s="5"/>
      <c r="H871" s="5"/>
      <c r="I871"/>
    </row>
    <row r="872" spans="1:9" ht="12.75">
      <c r="A872"/>
      <c r="B872"/>
      <c r="C872"/>
      <c r="D872"/>
      <c r="E872"/>
      <c r="F872"/>
      <c r="G872" s="5"/>
      <c r="H872" s="5"/>
      <c r="I872"/>
    </row>
    <row r="873" spans="1:9" ht="12.75">
      <c r="A873"/>
      <c r="B873"/>
      <c r="C873"/>
      <c r="D873"/>
      <c r="E873"/>
      <c r="F873"/>
      <c r="G873" s="5"/>
      <c r="H873" s="5"/>
      <c r="I873"/>
    </row>
    <row r="874" spans="1:9" ht="12.75">
      <c r="A874"/>
      <c r="B874"/>
      <c r="C874"/>
      <c r="D874"/>
      <c r="E874"/>
      <c r="F874"/>
      <c r="G874" s="5"/>
      <c r="H874" s="5"/>
      <c r="I874"/>
    </row>
    <row r="875" spans="1:9" ht="12.75">
      <c r="A875"/>
      <c r="B875"/>
      <c r="C875"/>
      <c r="D875"/>
      <c r="E875"/>
      <c r="F875"/>
      <c r="G875" s="5"/>
      <c r="H875" s="5"/>
      <c r="I875"/>
    </row>
    <row r="876" spans="1:9" ht="12.75">
      <c r="A876"/>
      <c r="B876"/>
      <c r="C876"/>
      <c r="D876"/>
      <c r="E876"/>
      <c r="F876"/>
      <c r="G876" s="5"/>
      <c r="H876" s="5"/>
      <c r="I876"/>
    </row>
    <row r="877" spans="1:9" ht="12.75">
      <c r="A877"/>
      <c r="B877"/>
      <c r="C877"/>
      <c r="D877"/>
      <c r="E877"/>
      <c r="F877"/>
      <c r="G877" s="5"/>
      <c r="H877" s="5"/>
      <c r="I877"/>
    </row>
    <row r="878" spans="1:9" ht="12.75">
      <c r="A878"/>
      <c r="B878"/>
      <c r="C878"/>
      <c r="D878"/>
      <c r="E878"/>
      <c r="F878"/>
      <c r="G878" s="5"/>
      <c r="H878" s="5"/>
      <c r="I878"/>
    </row>
    <row r="879" spans="1:9" ht="12.75">
      <c r="A879"/>
      <c r="B879"/>
      <c r="C879"/>
      <c r="D879"/>
      <c r="E879"/>
      <c r="F879"/>
      <c r="G879" s="5"/>
      <c r="H879"/>
      <c r="I879"/>
    </row>
    <row r="880" spans="1:9" ht="12.75">
      <c r="A880"/>
      <c r="B880"/>
      <c r="C880"/>
      <c r="D880"/>
      <c r="E880"/>
      <c r="F880"/>
      <c r="G880" s="5"/>
      <c r="H880"/>
      <c r="I880"/>
    </row>
    <row r="881" spans="1:9" ht="12.75">
      <c r="A881"/>
      <c r="B881"/>
      <c r="C881"/>
      <c r="D881"/>
      <c r="E881"/>
      <c r="F881"/>
      <c r="G881" s="5"/>
      <c r="H881"/>
      <c r="I881"/>
    </row>
    <row r="882" spans="1:9" ht="12.75">
      <c r="A882"/>
      <c r="B882"/>
      <c r="C882"/>
      <c r="D882"/>
      <c r="E882"/>
      <c r="F882"/>
      <c r="G882" s="5"/>
      <c r="H882"/>
      <c r="I882"/>
    </row>
    <row r="883" spans="1:9" ht="12.75">
      <c r="A883"/>
      <c r="B883"/>
      <c r="C883"/>
      <c r="D883"/>
      <c r="E883"/>
      <c r="F883"/>
      <c r="G883" s="5"/>
      <c r="H883"/>
      <c r="I883"/>
    </row>
    <row r="884" spans="1:9" ht="12.75">
      <c r="A884"/>
      <c r="B884"/>
      <c r="C884"/>
      <c r="D884"/>
      <c r="E884"/>
      <c r="F884"/>
      <c r="G884" s="5"/>
      <c r="H884"/>
      <c r="I884"/>
    </row>
    <row r="885" spans="1:9" ht="12.75">
      <c r="A885"/>
      <c r="B885"/>
      <c r="C885"/>
      <c r="D885"/>
      <c r="E885"/>
      <c r="F885"/>
      <c r="G885" s="5"/>
      <c r="H885"/>
      <c r="I885"/>
    </row>
    <row r="886" spans="1:9" ht="12.75">
      <c r="A886"/>
      <c r="B886"/>
      <c r="C886"/>
      <c r="D886"/>
      <c r="E886"/>
      <c r="F886"/>
      <c r="G886" s="5"/>
      <c r="H886"/>
      <c r="I886"/>
    </row>
    <row r="887" spans="1:9" ht="12.75">
      <c r="A887"/>
      <c r="B887"/>
      <c r="C887"/>
      <c r="D887"/>
      <c r="E887"/>
      <c r="F887"/>
      <c r="G887" s="5"/>
      <c r="H887"/>
      <c r="I887"/>
    </row>
    <row r="888" spans="1:9" ht="12.75">
      <c r="A888"/>
      <c r="B888"/>
      <c r="C888"/>
      <c r="D888"/>
      <c r="E888"/>
      <c r="F888"/>
      <c r="G888" s="5"/>
      <c r="H888"/>
      <c r="I888"/>
    </row>
    <row r="889" spans="1:9" ht="12.75">
      <c r="A889"/>
      <c r="B889"/>
      <c r="C889"/>
      <c r="D889"/>
      <c r="E889"/>
      <c r="F889"/>
      <c r="G889" s="5"/>
      <c r="H889"/>
      <c r="I889"/>
    </row>
    <row r="890" spans="1:9" ht="12.75">
      <c r="A890"/>
      <c r="B890"/>
      <c r="C890"/>
      <c r="D890"/>
      <c r="E890"/>
      <c r="F890"/>
      <c r="G890" s="5"/>
      <c r="H890"/>
      <c r="I890"/>
    </row>
    <row r="891" spans="1:9" ht="12.75">
      <c r="A891"/>
      <c r="B891"/>
      <c r="C891"/>
      <c r="D891"/>
      <c r="E891"/>
      <c r="F891"/>
      <c r="G891" s="5"/>
      <c r="H891"/>
      <c r="I891"/>
    </row>
    <row r="892" spans="1:9" ht="12.75">
      <c r="A892"/>
      <c r="B892"/>
      <c r="C892"/>
      <c r="D892"/>
      <c r="E892"/>
      <c r="F892"/>
      <c r="G892" s="5"/>
      <c r="H892"/>
      <c r="I892"/>
    </row>
    <row r="893" spans="1:9" ht="12.75">
      <c r="A893"/>
      <c r="B893"/>
      <c r="C893"/>
      <c r="D893"/>
      <c r="E893"/>
      <c r="F893"/>
      <c r="G893" s="5"/>
      <c r="H893"/>
      <c r="I893"/>
    </row>
    <row r="894" spans="1:9" ht="12.75">
      <c r="A894"/>
      <c r="B894"/>
      <c r="C894"/>
      <c r="D894"/>
      <c r="E894"/>
      <c r="F894"/>
      <c r="G894" s="5"/>
      <c r="H894"/>
      <c r="I894"/>
    </row>
    <row r="895" spans="1:9" ht="12.75">
      <c r="A895"/>
      <c r="B895"/>
      <c r="C895"/>
      <c r="D895"/>
      <c r="E895"/>
      <c r="F895"/>
      <c r="G895" s="5"/>
      <c r="H895"/>
      <c r="I895"/>
    </row>
    <row r="896" spans="1:9" ht="12.75">
      <c r="A896"/>
      <c r="B896"/>
      <c r="C896"/>
      <c r="D896"/>
      <c r="E896"/>
      <c r="F896"/>
      <c r="G896" s="5"/>
      <c r="H896"/>
      <c r="I896"/>
    </row>
    <row r="897" spans="1:9" ht="12.75">
      <c r="A897"/>
      <c r="B897"/>
      <c r="C897"/>
      <c r="D897"/>
      <c r="E897"/>
      <c r="F897"/>
      <c r="G897" s="5"/>
      <c r="H897"/>
      <c r="I897"/>
    </row>
    <row r="898" spans="1:9" ht="12.75">
      <c r="A898"/>
      <c r="B898"/>
      <c r="C898"/>
      <c r="D898"/>
      <c r="E898"/>
      <c r="F898"/>
      <c r="G898" s="5"/>
      <c r="H898"/>
      <c r="I898"/>
    </row>
    <row r="899" spans="1:9" ht="12.75">
      <c r="A899"/>
      <c r="B899"/>
      <c r="C899"/>
      <c r="D899"/>
      <c r="E899"/>
      <c r="F899"/>
      <c r="G899" s="5"/>
      <c r="H899"/>
      <c r="I899"/>
    </row>
    <row r="900" spans="1:9" ht="12.75">
      <c r="A900"/>
      <c r="B900"/>
      <c r="C900"/>
      <c r="D900"/>
      <c r="E900"/>
      <c r="F900"/>
      <c r="G900" s="5"/>
      <c r="H900"/>
      <c r="I900"/>
    </row>
    <row r="901" spans="1:9" ht="12.75">
      <c r="A901"/>
      <c r="B901"/>
      <c r="C901"/>
      <c r="D901"/>
      <c r="E901"/>
      <c r="F901"/>
      <c r="G901" s="5"/>
      <c r="H901"/>
      <c r="I901"/>
    </row>
    <row r="902" spans="1:9" ht="12.75">
      <c r="A902"/>
      <c r="B902"/>
      <c r="C902"/>
      <c r="D902"/>
      <c r="E902"/>
      <c r="F902"/>
      <c r="G902" s="5"/>
      <c r="H902"/>
      <c r="I902"/>
    </row>
    <row r="903" spans="1:9" ht="12.75">
      <c r="A903"/>
      <c r="B903"/>
      <c r="C903"/>
      <c r="D903"/>
      <c r="E903"/>
      <c r="F903"/>
      <c r="G903" s="5"/>
      <c r="H903"/>
      <c r="I903"/>
    </row>
    <row r="904" spans="1:9" ht="12.75">
      <c r="A904"/>
      <c r="B904"/>
      <c r="C904"/>
      <c r="D904"/>
      <c r="E904"/>
      <c r="F904"/>
      <c r="G904" s="5"/>
      <c r="H904"/>
      <c r="I904"/>
    </row>
    <row r="905" spans="1:9" ht="12.75">
      <c r="A905"/>
      <c r="B905"/>
      <c r="C905"/>
      <c r="D905"/>
      <c r="E905"/>
      <c r="F905"/>
      <c r="G905" s="5"/>
      <c r="H905"/>
      <c r="I905"/>
    </row>
    <row r="906" spans="1:9" ht="12.75">
      <c r="A906"/>
      <c r="B906"/>
      <c r="C906"/>
      <c r="D906"/>
      <c r="E906"/>
      <c r="F906"/>
      <c r="G906" s="5"/>
      <c r="H906"/>
      <c r="I906"/>
    </row>
    <row r="907" spans="1:9" ht="12.75">
      <c r="A907"/>
      <c r="B907"/>
      <c r="C907"/>
      <c r="D907"/>
      <c r="E907"/>
      <c r="F907"/>
      <c r="G907" s="5"/>
      <c r="H907"/>
      <c r="I907"/>
    </row>
    <row r="908" spans="1:9" ht="12.75">
      <c r="A908"/>
      <c r="B908"/>
      <c r="C908"/>
      <c r="D908"/>
      <c r="E908"/>
      <c r="F908"/>
      <c r="G908" s="5"/>
      <c r="H908"/>
      <c r="I908"/>
    </row>
    <row r="909" spans="1:9" ht="12.75">
      <c r="A909"/>
      <c r="B909"/>
      <c r="C909"/>
      <c r="D909"/>
      <c r="E909"/>
      <c r="F909"/>
      <c r="G909" s="5"/>
      <c r="H909"/>
      <c r="I909"/>
    </row>
    <row r="910" spans="1:9" ht="12.75">
      <c r="A910"/>
      <c r="B910"/>
      <c r="C910"/>
      <c r="D910"/>
      <c r="E910"/>
      <c r="F910"/>
      <c r="G910" s="5"/>
      <c r="H910"/>
      <c r="I910"/>
    </row>
    <row r="911" spans="1:9" ht="12.75">
      <c r="A911"/>
      <c r="B911"/>
      <c r="C911"/>
      <c r="D911"/>
      <c r="E911"/>
      <c r="F911"/>
      <c r="G911" s="5"/>
      <c r="H911"/>
      <c r="I911"/>
    </row>
    <row r="912" spans="1:9" ht="12.75">
      <c r="A912"/>
      <c r="B912"/>
      <c r="C912"/>
      <c r="D912"/>
      <c r="E912"/>
      <c r="F912"/>
      <c r="G912" s="5"/>
      <c r="H912"/>
      <c r="I912"/>
    </row>
    <row r="913" spans="1:9" ht="12.75">
      <c r="A913"/>
      <c r="B913"/>
      <c r="C913"/>
      <c r="D913"/>
      <c r="E913"/>
      <c r="F913"/>
      <c r="G913" s="5"/>
      <c r="H913"/>
      <c r="I913"/>
    </row>
    <row r="914" spans="1:9" ht="12.75">
      <c r="A914"/>
      <c r="B914"/>
      <c r="C914"/>
      <c r="D914"/>
      <c r="E914"/>
      <c r="F914"/>
      <c r="G914" s="5"/>
      <c r="H914"/>
      <c r="I914"/>
    </row>
    <row r="915" spans="1:9" ht="12.75">
      <c r="A915"/>
      <c r="B915"/>
      <c r="C915"/>
      <c r="D915"/>
      <c r="E915"/>
      <c r="F915"/>
      <c r="G915" s="5"/>
      <c r="H915"/>
      <c r="I915"/>
    </row>
    <row r="916" spans="1:9" ht="12.75">
      <c r="A916"/>
      <c r="B916"/>
      <c r="C916"/>
      <c r="D916"/>
      <c r="E916"/>
      <c r="F916"/>
      <c r="G916" s="5"/>
      <c r="H916"/>
      <c r="I916"/>
    </row>
    <row r="917" spans="1:9" ht="12.75">
      <c r="A917"/>
      <c r="B917"/>
      <c r="C917"/>
      <c r="D917"/>
      <c r="E917"/>
      <c r="F917"/>
      <c r="G917" s="5"/>
      <c r="H917"/>
      <c r="I917"/>
    </row>
    <row r="918" spans="1:9" ht="12.75">
      <c r="A918"/>
      <c r="B918"/>
      <c r="C918"/>
      <c r="D918"/>
      <c r="E918"/>
      <c r="F918"/>
      <c r="G918" s="5"/>
      <c r="H918"/>
      <c r="I918"/>
    </row>
    <row r="919" spans="1:9" ht="12.75">
      <c r="A919"/>
      <c r="B919"/>
      <c r="C919"/>
      <c r="D919"/>
      <c r="E919"/>
      <c r="F919"/>
      <c r="G919" s="5"/>
      <c r="H919"/>
      <c r="I919"/>
    </row>
    <row r="920" spans="1:9" ht="12.75">
      <c r="A920"/>
      <c r="B920"/>
      <c r="C920"/>
      <c r="D920"/>
      <c r="E920"/>
      <c r="F920"/>
      <c r="G920" s="5"/>
      <c r="H920"/>
      <c r="I920"/>
    </row>
    <row r="921" spans="1:9" ht="12.75">
      <c r="A921"/>
      <c r="B921"/>
      <c r="C921"/>
      <c r="D921"/>
      <c r="E921"/>
      <c r="F921"/>
      <c r="G921" s="5"/>
      <c r="H921"/>
      <c r="I921"/>
    </row>
    <row r="922" spans="1:9" ht="12.75">
      <c r="A922"/>
      <c r="B922"/>
      <c r="C922"/>
      <c r="D922"/>
      <c r="E922"/>
      <c r="F922"/>
      <c r="G922" s="5"/>
      <c r="H922"/>
      <c r="I922"/>
    </row>
    <row r="923" spans="1:9" ht="12.75">
      <c r="A923"/>
      <c r="B923"/>
      <c r="C923"/>
      <c r="D923"/>
      <c r="E923"/>
      <c r="F923"/>
      <c r="G923" s="5"/>
      <c r="H923"/>
      <c r="I923"/>
    </row>
    <row r="924" spans="1:9" ht="12.75">
      <c r="A924"/>
      <c r="B924"/>
      <c r="C924"/>
      <c r="D924"/>
      <c r="E924"/>
      <c r="F924"/>
      <c r="G924" s="5"/>
      <c r="H924"/>
      <c r="I924"/>
    </row>
    <row r="925" spans="1:9" ht="12.75">
      <c r="A925"/>
      <c r="B925"/>
      <c r="C925"/>
      <c r="D925"/>
      <c r="E925"/>
      <c r="F925"/>
      <c r="G925" s="5"/>
      <c r="H925"/>
      <c r="I925"/>
    </row>
    <row r="926" spans="1:9" ht="12.75">
      <c r="A926"/>
      <c r="B926"/>
      <c r="C926"/>
      <c r="D926"/>
      <c r="E926"/>
      <c r="F926"/>
      <c r="G926" s="5"/>
      <c r="H926"/>
      <c r="I926"/>
    </row>
    <row r="927" spans="1:9" ht="12.75">
      <c r="A927"/>
      <c r="B927"/>
      <c r="C927"/>
      <c r="D927"/>
      <c r="E927"/>
      <c r="F927"/>
      <c r="G927" s="5"/>
      <c r="H927"/>
      <c r="I927"/>
    </row>
    <row r="928" spans="1:9" ht="12.75">
      <c r="A928"/>
      <c r="B928"/>
      <c r="C928"/>
      <c r="D928"/>
      <c r="E928"/>
      <c r="F928"/>
      <c r="G928" s="5"/>
      <c r="H928"/>
      <c r="I928"/>
    </row>
    <row r="929" spans="1:9" ht="12.75">
      <c r="A929"/>
      <c r="B929"/>
      <c r="C929"/>
      <c r="D929"/>
      <c r="E929"/>
      <c r="F929"/>
      <c r="G929" s="5"/>
      <c r="H929"/>
      <c r="I929"/>
    </row>
    <row r="930" spans="1:9" ht="12.75">
      <c r="A930"/>
      <c r="B930"/>
      <c r="C930"/>
      <c r="D930"/>
      <c r="E930"/>
      <c r="F930"/>
      <c r="G930" s="5"/>
      <c r="H930"/>
      <c r="I930"/>
    </row>
    <row r="931" spans="1:9" ht="12.75">
      <c r="A931"/>
      <c r="B931"/>
      <c r="C931"/>
      <c r="D931"/>
      <c r="E931"/>
      <c r="F931"/>
      <c r="G931" s="5"/>
      <c r="H931"/>
      <c r="I931"/>
    </row>
    <row r="932" spans="1:9" ht="12.75">
      <c r="A932"/>
      <c r="B932"/>
      <c r="C932"/>
      <c r="D932"/>
      <c r="E932"/>
      <c r="F932"/>
      <c r="G932" s="5"/>
      <c r="H932"/>
      <c r="I932"/>
    </row>
    <row r="933" spans="1:9" ht="12.75">
      <c r="A933"/>
      <c r="B933"/>
      <c r="C933"/>
      <c r="D933"/>
      <c r="E933"/>
      <c r="F933"/>
      <c r="G933" s="5"/>
      <c r="H933"/>
      <c r="I933"/>
    </row>
    <row r="934" spans="1:9" ht="12.75">
      <c r="A934"/>
      <c r="B934"/>
      <c r="C934"/>
      <c r="D934"/>
      <c r="E934"/>
      <c r="F934"/>
      <c r="G934" s="5"/>
      <c r="H934"/>
      <c r="I934"/>
    </row>
    <row r="935" spans="1:9" ht="12.75">
      <c r="A935"/>
      <c r="B935"/>
      <c r="C935"/>
      <c r="D935"/>
      <c r="E935"/>
      <c r="F935"/>
      <c r="G935" s="5"/>
      <c r="H935"/>
      <c r="I935"/>
    </row>
    <row r="936" spans="1:9" ht="12.75">
      <c r="A936"/>
      <c r="B936"/>
      <c r="C936"/>
      <c r="D936"/>
      <c r="E936"/>
      <c r="F936"/>
      <c r="G936" s="5"/>
      <c r="H936"/>
      <c r="I936"/>
    </row>
    <row r="937" spans="1:9" ht="12.75">
      <c r="A937"/>
      <c r="B937"/>
      <c r="C937"/>
      <c r="D937"/>
      <c r="E937"/>
      <c r="F937"/>
      <c r="G937" s="5"/>
      <c r="H937"/>
      <c r="I937"/>
    </row>
    <row r="938" spans="1:9" ht="12.75">
      <c r="A938"/>
      <c r="B938"/>
      <c r="C938"/>
      <c r="D938"/>
      <c r="E938"/>
      <c r="F938"/>
      <c r="G938" s="5"/>
      <c r="H938"/>
      <c r="I938"/>
    </row>
    <row r="939" spans="1:9" ht="12.75">
      <c r="A939"/>
      <c r="B939"/>
      <c r="C939"/>
      <c r="D939"/>
      <c r="E939"/>
      <c r="F939"/>
      <c r="G939" s="5"/>
      <c r="H939"/>
      <c r="I939"/>
    </row>
    <row r="940" spans="1:9" ht="12.75">
      <c r="A940"/>
      <c r="B940"/>
      <c r="C940"/>
      <c r="D940"/>
      <c r="E940"/>
      <c r="F940"/>
      <c r="G940" s="5"/>
      <c r="H940"/>
      <c r="I940"/>
    </row>
    <row r="941" spans="1:9" ht="12.75">
      <c r="A941"/>
      <c r="B941"/>
      <c r="C941"/>
      <c r="D941"/>
      <c r="E941"/>
      <c r="F941"/>
      <c r="G941" s="5"/>
      <c r="H941"/>
      <c r="I941"/>
    </row>
    <row r="942" spans="1:9" ht="12.75">
      <c r="A942"/>
      <c r="B942"/>
      <c r="C942"/>
      <c r="D942"/>
      <c r="E942"/>
      <c r="F942"/>
      <c r="G942" s="5"/>
      <c r="H942"/>
      <c r="I942"/>
    </row>
    <row r="943" spans="1:9" ht="12.75">
      <c r="A943"/>
      <c r="B943"/>
      <c r="C943"/>
      <c r="D943"/>
      <c r="E943"/>
      <c r="F943"/>
      <c r="G943" s="5"/>
      <c r="H943"/>
      <c r="I943"/>
    </row>
    <row r="944" spans="1:9" ht="12.75">
      <c r="A944"/>
      <c r="B944"/>
      <c r="C944"/>
      <c r="D944"/>
      <c r="E944"/>
      <c r="F944"/>
      <c r="G944" s="5"/>
      <c r="H944"/>
      <c r="I944"/>
    </row>
    <row r="945" spans="1:9" ht="12.75">
      <c r="A945"/>
      <c r="B945"/>
      <c r="C945"/>
      <c r="D945"/>
      <c r="E945"/>
      <c r="F945"/>
      <c r="G945" s="5"/>
      <c r="H945"/>
      <c r="I945"/>
    </row>
    <row r="946" spans="1:9" ht="12.75">
      <c r="A946"/>
      <c r="B946"/>
      <c r="C946"/>
      <c r="D946"/>
      <c r="E946"/>
      <c r="F946"/>
      <c r="G946" s="5"/>
      <c r="H946"/>
      <c r="I946"/>
    </row>
    <row r="947" spans="1:9" ht="12.75">
      <c r="A947"/>
      <c r="B947"/>
      <c r="C947"/>
      <c r="D947"/>
      <c r="E947"/>
      <c r="F947"/>
      <c r="G947" s="5"/>
      <c r="H947"/>
      <c r="I947"/>
    </row>
    <row r="948" spans="1:9" ht="12.75">
      <c r="A948"/>
      <c r="B948"/>
      <c r="C948"/>
      <c r="D948"/>
      <c r="E948"/>
      <c r="F948"/>
      <c r="G948" s="5"/>
      <c r="H948"/>
      <c r="I948"/>
    </row>
    <row r="949" spans="1:9" ht="12.75">
      <c r="A949"/>
      <c r="B949"/>
      <c r="C949"/>
      <c r="D949"/>
      <c r="E949"/>
      <c r="F949"/>
      <c r="G949" s="5"/>
      <c r="H949"/>
      <c r="I949"/>
    </row>
    <row r="950" spans="1:9" ht="12.75">
      <c r="A950"/>
      <c r="B950"/>
      <c r="C950"/>
      <c r="D950"/>
      <c r="E950"/>
      <c r="F950"/>
      <c r="G950" s="5"/>
      <c r="H950"/>
      <c r="I950"/>
    </row>
    <row r="951" spans="1:9" ht="12.75">
      <c r="A951"/>
      <c r="B951"/>
      <c r="C951"/>
      <c r="D951"/>
      <c r="E951"/>
      <c r="F951"/>
      <c r="G951" s="5"/>
      <c r="H951"/>
      <c r="I951"/>
    </row>
    <row r="952" spans="1:9" ht="12.75">
      <c r="A952"/>
      <c r="B952"/>
      <c r="C952"/>
      <c r="D952"/>
      <c r="E952"/>
      <c r="F952"/>
      <c r="G952" s="5"/>
      <c r="H952"/>
      <c r="I952"/>
    </row>
    <row r="953" spans="1:9" ht="12.75">
      <c r="A953"/>
      <c r="B953"/>
      <c r="C953"/>
      <c r="D953"/>
      <c r="E953"/>
      <c r="F953"/>
      <c r="G953" s="5"/>
      <c r="H953"/>
      <c r="I953"/>
    </row>
    <row r="954" spans="1:9" ht="12.75">
      <c r="A954"/>
      <c r="B954"/>
      <c r="C954"/>
      <c r="D954"/>
      <c r="E954"/>
      <c r="F954"/>
      <c r="G954" s="5"/>
      <c r="H954"/>
      <c r="I954"/>
    </row>
    <row r="955" spans="1:9" ht="12.75">
      <c r="A955"/>
      <c r="B955"/>
      <c r="C955"/>
      <c r="D955"/>
      <c r="E955"/>
      <c r="F955"/>
      <c r="G955" s="5"/>
      <c r="H955"/>
      <c r="I955"/>
    </row>
    <row r="956" spans="1:9" ht="12.75">
      <c r="A956"/>
      <c r="B956"/>
      <c r="C956"/>
      <c r="D956"/>
      <c r="E956"/>
      <c r="F956"/>
      <c r="G956" s="5"/>
      <c r="H956"/>
      <c r="I956"/>
    </row>
    <row r="957" spans="1:9" ht="12.75">
      <c r="A957"/>
      <c r="B957"/>
      <c r="C957"/>
      <c r="D957"/>
      <c r="E957"/>
      <c r="F957"/>
      <c r="G957" s="5"/>
      <c r="H957"/>
      <c r="I957"/>
    </row>
    <row r="958" spans="1:9" ht="12.75">
      <c r="A958"/>
      <c r="B958"/>
      <c r="C958"/>
      <c r="D958"/>
      <c r="E958"/>
      <c r="F958"/>
      <c r="G958" s="5"/>
      <c r="H958"/>
      <c r="I958"/>
    </row>
    <row r="959" spans="1:9" ht="12.75">
      <c r="A959"/>
      <c r="B959"/>
      <c r="C959"/>
      <c r="D959"/>
      <c r="E959"/>
      <c r="F959"/>
      <c r="G959" s="5"/>
      <c r="H959"/>
      <c r="I959"/>
    </row>
    <row r="960" spans="1:9" ht="12.75">
      <c r="A960"/>
      <c r="B960"/>
      <c r="C960"/>
      <c r="D960"/>
      <c r="E960"/>
      <c r="F960"/>
      <c r="G960" s="5"/>
      <c r="H960"/>
      <c r="I960"/>
    </row>
    <row r="961" spans="1:9" ht="12.75">
      <c r="A961"/>
      <c r="B961"/>
      <c r="C961"/>
      <c r="D961"/>
      <c r="E961"/>
      <c r="F961"/>
      <c r="G961" s="5"/>
      <c r="H961"/>
      <c r="I961"/>
    </row>
    <row r="962" spans="1:9" ht="12.75">
      <c r="A962"/>
      <c r="B962"/>
      <c r="C962"/>
      <c r="D962"/>
      <c r="E962"/>
      <c r="F962"/>
      <c r="G962" s="5"/>
      <c r="H962"/>
      <c r="I962"/>
    </row>
    <row r="963" spans="1:9" ht="12.75">
      <c r="A963"/>
      <c r="B963"/>
      <c r="C963"/>
      <c r="D963"/>
      <c r="E963"/>
      <c r="F963"/>
      <c r="G963" s="5"/>
      <c r="H963"/>
      <c r="I963"/>
    </row>
    <row r="964" spans="1:9" ht="12.75">
      <c r="A964"/>
      <c r="B964"/>
      <c r="C964"/>
      <c r="D964"/>
      <c r="E964"/>
      <c r="F964"/>
      <c r="G964" s="5"/>
      <c r="H964"/>
      <c r="I964"/>
    </row>
    <row r="965" spans="1:9" ht="12.75">
      <c r="A965"/>
      <c r="B965"/>
      <c r="C965"/>
      <c r="D965"/>
      <c r="E965"/>
      <c r="F965"/>
      <c r="G965" s="5"/>
      <c r="H965"/>
      <c r="I965"/>
    </row>
    <row r="966" spans="1:9" ht="12.75">
      <c r="A966"/>
      <c r="B966"/>
      <c r="C966"/>
      <c r="D966"/>
      <c r="E966"/>
      <c r="F966"/>
      <c r="G966" s="5"/>
      <c r="H966"/>
      <c r="I966"/>
    </row>
    <row r="967" spans="1:9" ht="12.75">
      <c r="A967"/>
      <c r="B967"/>
      <c r="C967"/>
      <c r="D967"/>
      <c r="E967"/>
      <c r="F967"/>
      <c r="G967" s="5"/>
      <c r="H967"/>
      <c r="I967"/>
    </row>
    <row r="968" spans="1:9" ht="12.75">
      <c r="A968"/>
      <c r="B968"/>
      <c r="C968"/>
      <c r="D968"/>
      <c r="E968"/>
      <c r="F968"/>
      <c r="G968" s="5"/>
      <c r="H968"/>
      <c r="I968"/>
    </row>
    <row r="969" spans="1:9" ht="12.75">
      <c r="A969"/>
      <c r="B969"/>
      <c r="C969"/>
      <c r="D969"/>
      <c r="E969"/>
      <c r="F969"/>
      <c r="G969" s="5"/>
      <c r="H969"/>
      <c r="I969"/>
    </row>
    <row r="970" spans="1:9" ht="12.75">
      <c r="A970"/>
      <c r="B970"/>
      <c r="C970"/>
      <c r="D970"/>
      <c r="E970"/>
      <c r="F970"/>
      <c r="G970" s="5"/>
      <c r="H970"/>
      <c r="I970"/>
    </row>
    <row r="971" spans="1:9" ht="12.75">
      <c r="A971"/>
      <c r="B971"/>
      <c r="C971"/>
      <c r="D971"/>
      <c r="E971"/>
      <c r="F971"/>
      <c r="G971" s="5"/>
      <c r="H971"/>
      <c r="I971"/>
    </row>
    <row r="972" spans="1:9" ht="12.75">
      <c r="A972"/>
      <c r="B972"/>
      <c r="C972"/>
      <c r="D972"/>
      <c r="E972"/>
      <c r="F972"/>
      <c r="G972" s="5"/>
      <c r="H972"/>
      <c r="I972"/>
    </row>
    <row r="973" spans="1:9" ht="12.75">
      <c r="A973"/>
      <c r="B973"/>
      <c r="C973"/>
      <c r="D973"/>
      <c r="E973"/>
      <c r="F973"/>
      <c r="G973" s="5"/>
      <c r="H973"/>
      <c r="I973"/>
    </row>
    <row r="974" spans="1:9" ht="12.75">
      <c r="A974"/>
      <c r="B974"/>
      <c r="C974"/>
      <c r="D974"/>
      <c r="E974"/>
      <c r="F974"/>
      <c r="G974" s="5"/>
      <c r="H974"/>
      <c r="I974"/>
    </row>
    <row r="975" spans="1:9" ht="12.75">
      <c r="A975"/>
      <c r="B975"/>
      <c r="C975"/>
      <c r="D975"/>
      <c r="E975"/>
      <c r="F975"/>
      <c r="G975" s="5"/>
      <c r="H975"/>
      <c r="I975"/>
    </row>
    <row r="976" spans="1:9" ht="12.75">
      <c r="A976"/>
      <c r="B976"/>
      <c r="C976"/>
      <c r="D976"/>
      <c r="E976"/>
      <c r="F976"/>
      <c r="G976" s="5"/>
      <c r="H976"/>
      <c r="I976"/>
    </row>
    <row r="977" spans="1:9" ht="12.75">
      <c r="A977"/>
      <c r="B977"/>
      <c r="C977"/>
      <c r="D977"/>
      <c r="E977"/>
      <c r="F977"/>
      <c r="G977" s="5"/>
      <c r="H977"/>
      <c r="I977"/>
    </row>
    <row r="978" spans="1:9" ht="12.75">
      <c r="A978"/>
      <c r="B978"/>
      <c r="C978"/>
      <c r="D978"/>
      <c r="E978"/>
      <c r="F978"/>
      <c r="G978" s="5"/>
      <c r="H978"/>
      <c r="I978"/>
    </row>
    <row r="979" spans="1:9" ht="12.75">
      <c r="A979"/>
      <c r="B979"/>
      <c r="C979"/>
      <c r="D979"/>
      <c r="E979"/>
      <c r="F979"/>
      <c r="G979" s="5"/>
      <c r="H979"/>
      <c r="I979"/>
    </row>
    <row r="980" spans="1:9" ht="12.75">
      <c r="A980"/>
      <c r="B980"/>
      <c r="C980"/>
      <c r="D980"/>
      <c r="E980"/>
      <c r="F980"/>
      <c r="G980" s="5"/>
      <c r="H980"/>
      <c r="I980"/>
    </row>
    <row r="981" spans="1:9" ht="12.75">
      <c r="A981"/>
      <c r="B981"/>
      <c r="C981"/>
      <c r="D981"/>
      <c r="E981"/>
      <c r="F981"/>
      <c r="G981" s="5"/>
      <c r="H981"/>
      <c r="I981"/>
    </row>
    <row r="982" spans="1:9" ht="12.75">
      <c r="A982"/>
      <c r="B982"/>
      <c r="C982"/>
      <c r="D982"/>
      <c r="E982"/>
      <c r="F982"/>
      <c r="G982" s="5"/>
      <c r="H982"/>
      <c r="I982"/>
    </row>
    <row r="983" spans="1:9" ht="12.75">
      <c r="A983"/>
      <c r="B983"/>
      <c r="C983"/>
      <c r="D983"/>
      <c r="E983"/>
      <c r="F983"/>
      <c r="G983" s="5"/>
      <c r="H983"/>
      <c r="I983"/>
    </row>
    <row r="984" spans="1:9" ht="12.75">
      <c r="A984"/>
      <c r="B984"/>
      <c r="C984"/>
      <c r="D984"/>
      <c r="E984"/>
      <c r="F984"/>
      <c r="G984" s="5"/>
      <c r="H984"/>
      <c r="I984"/>
    </row>
    <row r="985" spans="1:9" ht="12.75">
      <c r="A985"/>
      <c r="B985"/>
      <c r="C985"/>
      <c r="D985"/>
      <c r="E985"/>
      <c r="F985"/>
      <c r="G985" s="5"/>
      <c r="H985"/>
      <c r="I985"/>
    </row>
    <row r="986" spans="1:9" ht="12.75">
      <c r="A986"/>
      <c r="B986"/>
      <c r="C986"/>
      <c r="D986"/>
      <c r="E986"/>
      <c r="F986"/>
      <c r="G986" s="5"/>
      <c r="H986"/>
      <c r="I986"/>
    </row>
    <row r="987" spans="1:9" ht="12.75">
      <c r="A987"/>
      <c r="B987"/>
      <c r="C987"/>
      <c r="D987"/>
      <c r="E987"/>
      <c r="F987"/>
      <c r="G987" s="5"/>
      <c r="H987"/>
      <c r="I987"/>
    </row>
    <row r="988" spans="1:9" ht="12.75">
      <c r="A988"/>
      <c r="B988"/>
      <c r="C988"/>
      <c r="D988"/>
      <c r="E988"/>
      <c r="F988"/>
      <c r="G988" s="5"/>
      <c r="H988"/>
      <c r="I988"/>
    </row>
    <row r="989" spans="1:9" ht="12.75">
      <c r="A989"/>
      <c r="B989"/>
      <c r="C989"/>
      <c r="D989"/>
      <c r="E989"/>
      <c r="F989"/>
      <c r="G989" s="5"/>
      <c r="H989"/>
      <c r="I989"/>
    </row>
    <row r="990" spans="1:9" ht="12.75">
      <c r="A990"/>
      <c r="B990"/>
      <c r="C990"/>
      <c r="D990"/>
      <c r="E990"/>
      <c r="F990"/>
      <c r="G990" s="5"/>
      <c r="H990"/>
      <c r="I990"/>
    </row>
    <row r="991" spans="1:9" ht="12.75">
      <c r="A991"/>
      <c r="B991"/>
      <c r="C991"/>
      <c r="D991"/>
      <c r="E991"/>
      <c r="F991"/>
      <c r="G991" s="5"/>
      <c r="H991"/>
      <c r="I991"/>
    </row>
    <row r="992" spans="1:9" ht="12.75">
      <c r="A992"/>
      <c r="B992"/>
      <c r="C992"/>
      <c r="D992"/>
      <c r="E992"/>
      <c r="F992"/>
      <c r="G992" s="5"/>
      <c r="H992"/>
      <c r="I992"/>
    </row>
    <row r="993" spans="1:9" ht="12.75">
      <c r="A993"/>
      <c r="B993"/>
      <c r="C993"/>
      <c r="D993"/>
      <c r="E993"/>
      <c r="F993"/>
      <c r="G993" s="5"/>
      <c r="H993"/>
      <c r="I993"/>
    </row>
    <row r="994" spans="1:9" ht="12.75">
      <c r="A994"/>
      <c r="B994"/>
      <c r="C994"/>
      <c r="D994"/>
      <c r="E994"/>
      <c r="F994"/>
      <c r="G994" s="5"/>
      <c r="H994"/>
      <c r="I994"/>
    </row>
    <row r="995" spans="1:9" ht="12.75">
      <c r="A995"/>
      <c r="B995"/>
      <c r="C995"/>
      <c r="D995"/>
      <c r="E995"/>
      <c r="F995"/>
      <c r="G995" s="5"/>
      <c r="H995"/>
      <c r="I995"/>
    </row>
    <row r="996" spans="1:9" ht="12.75">
      <c r="A996"/>
      <c r="B996"/>
      <c r="C996"/>
      <c r="D996"/>
      <c r="E996"/>
      <c r="F996"/>
      <c r="G996" s="5"/>
      <c r="H996"/>
      <c r="I996"/>
    </row>
    <row r="997" spans="1:9" ht="12.75">
      <c r="A997"/>
      <c r="B997"/>
      <c r="C997"/>
      <c r="D997"/>
      <c r="E997"/>
      <c r="F997"/>
      <c r="G997" s="5"/>
      <c r="H997"/>
      <c r="I997"/>
    </row>
    <row r="998" spans="1:9" ht="12.75">
      <c r="A998"/>
      <c r="B998"/>
      <c r="C998"/>
      <c r="D998"/>
      <c r="E998"/>
      <c r="F998"/>
      <c r="G998" s="5"/>
      <c r="H998"/>
      <c r="I998"/>
    </row>
    <row r="999" spans="1:9" ht="12.75">
      <c r="A999"/>
      <c r="B999"/>
      <c r="C999"/>
      <c r="D999"/>
      <c r="E999"/>
      <c r="F999"/>
      <c r="G999" s="5"/>
      <c r="H999"/>
      <c r="I999"/>
    </row>
    <row r="1000" spans="1:9" ht="12.75">
      <c r="A1000"/>
      <c r="B1000"/>
      <c r="C1000"/>
      <c r="D1000"/>
      <c r="E1000"/>
      <c r="F1000"/>
      <c r="G1000" s="5"/>
      <c r="H1000"/>
      <c r="I1000"/>
    </row>
    <row r="1001" spans="1:9" ht="12.75">
      <c r="A1001"/>
      <c r="B1001"/>
      <c r="C1001"/>
      <c r="D1001"/>
      <c r="E1001"/>
      <c r="F1001"/>
      <c r="G1001" s="5"/>
      <c r="H1001"/>
      <c r="I1001"/>
    </row>
    <row r="1002" spans="1:9" ht="12.75">
      <c r="A1002"/>
      <c r="B1002"/>
      <c r="C1002"/>
      <c r="D1002"/>
      <c r="E1002"/>
      <c r="F1002"/>
      <c r="G1002" s="5"/>
      <c r="H1002"/>
      <c r="I1002"/>
    </row>
    <row r="1003" spans="1:9" ht="12.75">
      <c r="A1003"/>
      <c r="B1003"/>
      <c r="C1003"/>
      <c r="D1003"/>
      <c r="E1003"/>
      <c r="F1003"/>
      <c r="G1003" s="5"/>
      <c r="H1003"/>
      <c r="I1003"/>
    </row>
    <row r="1004" spans="1:9" ht="12.75">
      <c r="A1004"/>
      <c r="B1004"/>
      <c r="C1004"/>
      <c r="D1004"/>
      <c r="E1004"/>
      <c r="F1004"/>
      <c r="G1004" s="5"/>
      <c r="H1004"/>
      <c r="I1004"/>
    </row>
    <row r="1005" spans="1:9" ht="12.75">
      <c r="A1005"/>
      <c r="B1005"/>
      <c r="C1005"/>
      <c r="D1005"/>
      <c r="E1005"/>
      <c r="F1005"/>
      <c r="G1005" s="5"/>
      <c r="H1005"/>
      <c r="I1005"/>
    </row>
    <row r="1006" spans="1:9" ht="12.75">
      <c r="A1006"/>
      <c r="B1006"/>
      <c r="C1006"/>
      <c r="D1006"/>
      <c r="E1006"/>
      <c r="F1006"/>
      <c r="G1006" s="5"/>
      <c r="H1006"/>
      <c r="I1006"/>
    </row>
    <row r="1007" spans="1:9" ht="12.75">
      <c r="A1007"/>
      <c r="B1007"/>
      <c r="C1007"/>
      <c r="D1007"/>
      <c r="E1007"/>
      <c r="F1007"/>
      <c r="G1007" s="5"/>
      <c r="H1007"/>
      <c r="I1007"/>
    </row>
    <row r="1008" spans="1:9" ht="12.75">
      <c r="A1008"/>
      <c r="B1008"/>
      <c r="C1008"/>
      <c r="D1008"/>
      <c r="E1008"/>
      <c r="F1008"/>
      <c r="G1008" s="5"/>
      <c r="H1008"/>
      <c r="I1008"/>
    </row>
    <row r="1009" spans="1:9" ht="12.75">
      <c r="A1009"/>
      <c r="B1009"/>
      <c r="C1009"/>
      <c r="D1009"/>
      <c r="E1009"/>
      <c r="F1009"/>
      <c r="G1009" s="5"/>
      <c r="H1009"/>
      <c r="I1009"/>
    </row>
    <row r="1010" spans="1:9" ht="12.75">
      <c r="A1010"/>
      <c r="B1010"/>
      <c r="C1010"/>
      <c r="D1010"/>
      <c r="E1010"/>
      <c r="F1010"/>
      <c r="G1010" s="5"/>
      <c r="H1010"/>
      <c r="I1010"/>
    </row>
    <row r="1011" spans="1:9" ht="12.75">
      <c r="A1011"/>
      <c r="B1011"/>
      <c r="C1011"/>
      <c r="D1011"/>
      <c r="E1011"/>
      <c r="F1011"/>
      <c r="G1011" s="5"/>
      <c r="H1011"/>
      <c r="I1011"/>
    </row>
    <row r="1012" spans="1:9" ht="12.75">
      <c r="A1012"/>
      <c r="B1012"/>
      <c r="C1012"/>
      <c r="D1012"/>
      <c r="E1012"/>
      <c r="F1012"/>
      <c r="G1012" s="5"/>
      <c r="H1012"/>
      <c r="I1012"/>
    </row>
    <row r="1013" spans="1:9" ht="12.75">
      <c r="A1013"/>
      <c r="B1013"/>
      <c r="C1013"/>
      <c r="D1013"/>
      <c r="E1013"/>
      <c r="F1013"/>
      <c r="G1013" s="5"/>
      <c r="H1013"/>
      <c r="I1013"/>
    </row>
    <row r="1014" spans="1:9" ht="12.75">
      <c r="A1014"/>
      <c r="B1014"/>
      <c r="C1014"/>
      <c r="D1014"/>
      <c r="E1014"/>
      <c r="F1014"/>
      <c r="G1014" s="5"/>
      <c r="H1014"/>
      <c r="I1014"/>
    </row>
    <row r="1015" spans="1:9" ht="12.75">
      <c r="A1015"/>
      <c r="B1015"/>
      <c r="C1015"/>
      <c r="D1015"/>
      <c r="E1015"/>
      <c r="F1015"/>
      <c r="G1015" s="5"/>
      <c r="H1015"/>
      <c r="I1015"/>
    </row>
    <row r="1016" spans="1:9" ht="12.75">
      <c r="A1016"/>
      <c r="B1016"/>
      <c r="C1016"/>
      <c r="D1016"/>
      <c r="E1016"/>
      <c r="F1016"/>
      <c r="G1016" s="5"/>
      <c r="H1016"/>
      <c r="I1016"/>
    </row>
    <row r="1017" spans="1:9" ht="12.75">
      <c r="A1017"/>
      <c r="B1017"/>
      <c r="C1017"/>
      <c r="D1017"/>
      <c r="E1017"/>
      <c r="F1017"/>
      <c r="G1017" s="5"/>
      <c r="H1017"/>
      <c r="I1017"/>
    </row>
    <row r="1018" spans="1:9" ht="12.75">
      <c r="A1018"/>
      <c r="B1018"/>
      <c r="C1018"/>
      <c r="D1018"/>
      <c r="E1018"/>
      <c r="F1018"/>
      <c r="G1018" s="5"/>
      <c r="H1018"/>
      <c r="I1018"/>
    </row>
    <row r="1019" spans="1:9" ht="12.75">
      <c r="A1019"/>
      <c r="B1019"/>
      <c r="C1019"/>
      <c r="D1019"/>
      <c r="E1019"/>
      <c r="F1019"/>
      <c r="G1019" s="5"/>
      <c r="H1019"/>
      <c r="I1019"/>
    </row>
    <row r="1020" spans="1:9" ht="12.75">
      <c r="A1020"/>
      <c r="B1020"/>
      <c r="C1020"/>
      <c r="D1020"/>
      <c r="E1020"/>
      <c r="F1020"/>
      <c r="G1020" s="5"/>
      <c r="H1020"/>
      <c r="I1020"/>
    </row>
    <row r="1021" spans="1:9" ht="12.75">
      <c r="A1021"/>
      <c r="B1021"/>
      <c r="C1021"/>
      <c r="D1021"/>
      <c r="E1021"/>
      <c r="F1021"/>
      <c r="G1021" s="5"/>
      <c r="H1021"/>
      <c r="I1021"/>
    </row>
    <row r="1022" spans="1:9" ht="12.75">
      <c r="A1022"/>
      <c r="B1022"/>
      <c r="C1022"/>
      <c r="D1022"/>
      <c r="E1022"/>
      <c r="F1022"/>
      <c r="G1022" s="5"/>
      <c r="H1022"/>
      <c r="I1022"/>
    </row>
    <row r="1023" spans="1:9" ht="12.75">
      <c r="A1023"/>
      <c r="B1023"/>
      <c r="C1023"/>
      <c r="D1023"/>
      <c r="E1023"/>
      <c r="F1023"/>
      <c r="G1023" s="5"/>
      <c r="H1023"/>
      <c r="I1023"/>
    </row>
    <row r="1024" spans="1:9" ht="12.75">
      <c r="A1024"/>
      <c r="B1024"/>
      <c r="C1024"/>
      <c r="D1024"/>
      <c r="E1024"/>
      <c r="F1024"/>
      <c r="G1024" s="5"/>
      <c r="H1024"/>
      <c r="I1024"/>
    </row>
    <row r="1025" spans="1:9" ht="12.75">
      <c r="A1025"/>
      <c r="B1025"/>
      <c r="C1025"/>
      <c r="D1025"/>
      <c r="E1025"/>
      <c r="F1025"/>
      <c r="G1025" s="5"/>
      <c r="H1025"/>
      <c r="I1025"/>
    </row>
    <row r="1026" spans="1:9" ht="12.75">
      <c r="A1026"/>
      <c r="B1026"/>
      <c r="C1026"/>
      <c r="D1026"/>
      <c r="E1026"/>
      <c r="F1026"/>
      <c r="G1026" s="5"/>
      <c r="H1026"/>
      <c r="I1026"/>
    </row>
    <row r="1027" spans="1:9" ht="12.75">
      <c r="A1027"/>
      <c r="B1027"/>
      <c r="C1027"/>
      <c r="D1027"/>
      <c r="E1027"/>
      <c r="F1027"/>
      <c r="G1027" s="5"/>
      <c r="H1027"/>
      <c r="I1027"/>
    </row>
    <row r="1028" spans="1:9" ht="12.75">
      <c r="A1028"/>
      <c r="B1028"/>
      <c r="C1028"/>
      <c r="D1028"/>
      <c r="E1028"/>
      <c r="F1028"/>
      <c r="G1028" s="5"/>
      <c r="H1028"/>
      <c r="I1028"/>
    </row>
    <row r="1029" spans="1:9" ht="12.75">
      <c r="A1029"/>
      <c r="B1029"/>
      <c r="C1029"/>
      <c r="D1029"/>
      <c r="E1029"/>
      <c r="F1029"/>
      <c r="G1029" s="5"/>
      <c r="H1029"/>
      <c r="I1029"/>
    </row>
    <row r="1030" spans="1:9" ht="12.75">
      <c r="A1030"/>
      <c r="B1030"/>
      <c r="C1030"/>
      <c r="D1030"/>
      <c r="E1030"/>
      <c r="F1030"/>
      <c r="G1030" s="5"/>
      <c r="H1030"/>
      <c r="I1030"/>
    </row>
    <row r="1031" spans="1:9" ht="12.75">
      <c r="A1031"/>
      <c r="B1031"/>
      <c r="C1031"/>
      <c r="D1031"/>
      <c r="E1031"/>
      <c r="F1031"/>
      <c r="G1031" s="5"/>
      <c r="H1031"/>
      <c r="I1031"/>
    </row>
    <row r="1032" spans="1:9" ht="12.75">
      <c r="A1032"/>
      <c r="B1032"/>
      <c r="C1032"/>
      <c r="D1032"/>
      <c r="E1032"/>
      <c r="F1032"/>
      <c r="G1032" s="5"/>
      <c r="H1032"/>
      <c r="I1032"/>
    </row>
    <row r="1033" spans="1:9" ht="12.75">
      <c r="A1033"/>
      <c r="B1033"/>
      <c r="C1033"/>
      <c r="D1033"/>
      <c r="E1033"/>
      <c r="F1033"/>
      <c r="G1033" s="5"/>
      <c r="H1033"/>
      <c r="I1033"/>
    </row>
    <row r="1034" spans="1:9" ht="12.75">
      <c r="A1034"/>
      <c r="B1034"/>
      <c r="C1034"/>
      <c r="D1034"/>
      <c r="E1034"/>
      <c r="F1034"/>
      <c r="G1034" s="5"/>
      <c r="H1034"/>
      <c r="I1034"/>
    </row>
    <row r="1035" spans="1:9" ht="12.75">
      <c r="A1035"/>
      <c r="B1035"/>
      <c r="C1035"/>
      <c r="D1035"/>
      <c r="E1035"/>
      <c r="F1035"/>
      <c r="G1035" s="5"/>
      <c r="H1035"/>
      <c r="I1035"/>
    </row>
    <row r="1036" spans="1:9" ht="12.75">
      <c r="A1036"/>
      <c r="B1036"/>
      <c r="C1036"/>
      <c r="D1036"/>
      <c r="E1036"/>
      <c r="F1036"/>
      <c r="G1036" s="5"/>
      <c r="H1036"/>
      <c r="I1036"/>
    </row>
    <row r="1037" spans="1:9" ht="12.75">
      <c r="A1037"/>
      <c r="B1037"/>
      <c r="C1037"/>
      <c r="D1037"/>
      <c r="E1037"/>
      <c r="F1037"/>
      <c r="G1037" s="5"/>
      <c r="H1037"/>
      <c r="I1037"/>
    </row>
    <row r="1038" spans="1:9" ht="12.75">
      <c r="A1038"/>
      <c r="B1038"/>
      <c r="C1038"/>
      <c r="D1038"/>
      <c r="E1038"/>
      <c r="F1038"/>
      <c r="G1038" s="5"/>
      <c r="H1038"/>
      <c r="I1038"/>
    </row>
    <row r="1039" spans="1:9" ht="12.75">
      <c r="A1039"/>
      <c r="B1039"/>
      <c r="C1039"/>
      <c r="D1039"/>
      <c r="E1039"/>
      <c r="F1039"/>
      <c r="G1039" s="5"/>
      <c r="H1039"/>
      <c r="I1039"/>
    </row>
    <row r="1040" spans="1:9" ht="12.75">
      <c r="A1040"/>
      <c r="B1040"/>
      <c r="C1040"/>
      <c r="D1040"/>
      <c r="E1040"/>
      <c r="F1040"/>
      <c r="G1040" s="5"/>
      <c r="H1040"/>
      <c r="I1040"/>
    </row>
    <row r="1041" spans="1:9" ht="12.75">
      <c r="A1041"/>
      <c r="B1041"/>
      <c r="C1041"/>
      <c r="D1041"/>
      <c r="E1041"/>
      <c r="F1041"/>
      <c r="G1041" s="5"/>
      <c r="H1041"/>
      <c r="I1041"/>
    </row>
    <row r="1042" spans="1:9" ht="12.75">
      <c r="A1042"/>
      <c r="B1042"/>
      <c r="C1042"/>
      <c r="D1042"/>
      <c r="E1042"/>
      <c r="F1042"/>
      <c r="G1042" s="5"/>
      <c r="H1042"/>
      <c r="I1042"/>
    </row>
    <row r="1043" spans="1:9" ht="12.75">
      <c r="A1043"/>
      <c r="B1043"/>
      <c r="C1043"/>
      <c r="D1043"/>
      <c r="E1043"/>
      <c r="F1043"/>
      <c r="G1043" s="5"/>
      <c r="H1043"/>
      <c r="I1043"/>
    </row>
    <row r="1044" spans="1:9" ht="12.75">
      <c r="A1044"/>
      <c r="B1044"/>
      <c r="C1044"/>
      <c r="D1044"/>
      <c r="E1044"/>
      <c r="F1044"/>
      <c r="G1044" s="5"/>
      <c r="H1044"/>
      <c r="I1044"/>
    </row>
    <row r="1045" spans="1:9" ht="12.75">
      <c r="A1045"/>
      <c r="B1045"/>
      <c r="C1045"/>
      <c r="D1045"/>
      <c r="E1045"/>
      <c r="F1045"/>
      <c r="G1045" s="5"/>
      <c r="H1045"/>
      <c r="I1045"/>
    </row>
    <row r="1046" spans="1:9" ht="12.75">
      <c r="A1046"/>
      <c r="B1046"/>
      <c r="C1046"/>
      <c r="D1046"/>
      <c r="E1046"/>
      <c r="F1046"/>
      <c r="G1046" s="5"/>
      <c r="H1046"/>
      <c r="I1046"/>
    </row>
    <row r="1047" spans="1:9" ht="12.75">
      <c r="A1047"/>
      <c r="B1047"/>
      <c r="C1047"/>
      <c r="D1047"/>
      <c r="E1047"/>
      <c r="F1047"/>
      <c r="G1047" s="5"/>
      <c r="H1047"/>
      <c r="I1047"/>
    </row>
    <row r="1048" spans="1:9" ht="12.75">
      <c r="A1048"/>
      <c r="B1048"/>
      <c r="C1048"/>
      <c r="D1048"/>
      <c r="E1048"/>
      <c r="F1048"/>
      <c r="G1048" s="5"/>
      <c r="H1048"/>
      <c r="I1048"/>
    </row>
    <row r="1049" spans="1:9" ht="12.75">
      <c r="A1049"/>
      <c r="B1049"/>
      <c r="C1049"/>
      <c r="D1049"/>
      <c r="E1049"/>
      <c r="F1049"/>
      <c r="G1049" s="5"/>
      <c r="H1049"/>
      <c r="I1049"/>
    </row>
    <row r="1050" spans="1:9" ht="12.75">
      <c r="A1050"/>
      <c r="B1050"/>
      <c r="C1050"/>
      <c r="D1050"/>
      <c r="E1050"/>
      <c r="F1050"/>
      <c r="G1050" s="5"/>
      <c r="H1050"/>
      <c r="I1050"/>
    </row>
    <row r="1051" spans="1:9" ht="12.75">
      <c r="A1051"/>
      <c r="B1051"/>
      <c r="C1051"/>
      <c r="D1051"/>
      <c r="E1051"/>
      <c r="F1051"/>
      <c r="G1051" s="5"/>
      <c r="H1051"/>
      <c r="I1051"/>
    </row>
    <row r="1052" spans="1:9" ht="12.75">
      <c r="A1052"/>
      <c r="B1052"/>
      <c r="C1052"/>
      <c r="D1052"/>
      <c r="E1052"/>
      <c r="F1052"/>
      <c r="G1052" s="5"/>
      <c r="H1052"/>
      <c r="I1052"/>
    </row>
    <row r="1053" spans="1:9" ht="12.75">
      <c r="A1053"/>
      <c r="B1053"/>
      <c r="C1053"/>
      <c r="D1053"/>
      <c r="E1053"/>
      <c r="F1053"/>
      <c r="G1053" s="5"/>
      <c r="H1053"/>
      <c r="I1053"/>
    </row>
    <row r="1054" spans="1:9" ht="12.75">
      <c r="A1054"/>
      <c r="B1054"/>
      <c r="C1054"/>
      <c r="D1054"/>
      <c r="E1054"/>
      <c r="F1054"/>
      <c r="G1054" s="5"/>
      <c r="H1054"/>
      <c r="I1054"/>
    </row>
    <row r="1055" spans="1:9" ht="12.75">
      <c r="A1055"/>
      <c r="B1055"/>
      <c r="C1055"/>
      <c r="D1055"/>
      <c r="E1055"/>
      <c r="F1055"/>
      <c r="G1055" s="5"/>
      <c r="H1055"/>
      <c r="I1055"/>
    </row>
    <row r="1056" spans="1:9" ht="12.75">
      <c r="A1056"/>
      <c r="B1056"/>
      <c r="C1056"/>
      <c r="D1056"/>
      <c r="E1056"/>
      <c r="F1056"/>
      <c r="G1056" s="5"/>
      <c r="H1056"/>
      <c r="I1056"/>
    </row>
    <row r="1057" spans="1:9" ht="12.75">
      <c r="A1057"/>
      <c r="B1057"/>
      <c r="C1057"/>
      <c r="D1057"/>
      <c r="E1057"/>
      <c r="F1057"/>
      <c r="G1057" s="5"/>
      <c r="H1057"/>
      <c r="I1057"/>
    </row>
    <row r="1058" spans="1:9" ht="12.75">
      <c r="A1058"/>
      <c r="B1058"/>
      <c r="C1058"/>
      <c r="D1058"/>
      <c r="E1058"/>
      <c r="F1058"/>
      <c r="G1058" s="5"/>
      <c r="H1058"/>
      <c r="I1058"/>
    </row>
    <row r="1059" spans="1:9" ht="12.75">
      <c r="A1059"/>
      <c r="B1059"/>
      <c r="C1059"/>
      <c r="D1059"/>
      <c r="E1059"/>
      <c r="F1059"/>
      <c r="G1059" s="5"/>
      <c r="H1059"/>
      <c r="I1059"/>
    </row>
    <row r="1060" spans="1:9" ht="12.75">
      <c r="A1060"/>
      <c r="B1060"/>
      <c r="C1060"/>
      <c r="D1060"/>
      <c r="E1060"/>
      <c r="F1060"/>
      <c r="G1060" s="5"/>
      <c r="H1060"/>
      <c r="I1060"/>
    </row>
    <row r="1061" spans="1:9" ht="12.75">
      <c r="A1061"/>
      <c r="B1061"/>
      <c r="C1061"/>
      <c r="D1061"/>
      <c r="E1061"/>
      <c r="F1061"/>
      <c r="G1061" s="5"/>
      <c r="H1061"/>
      <c r="I1061"/>
    </row>
    <row r="1062" spans="1:9" ht="12.75">
      <c r="A1062"/>
      <c r="B1062"/>
      <c r="C1062"/>
      <c r="D1062"/>
      <c r="E1062"/>
      <c r="F1062"/>
      <c r="G1062" s="5"/>
      <c r="H1062"/>
      <c r="I1062"/>
    </row>
    <row r="1063" spans="1:9" ht="12.75">
      <c r="A1063"/>
      <c r="B1063"/>
      <c r="C1063"/>
      <c r="D1063"/>
      <c r="E1063"/>
      <c r="F1063"/>
      <c r="G1063" s="5"/>
      <c r="H1063"/>
      <c r="I1063"/>
    </row>
    <row r="1064" spans="1:9" ht="12.75">
      <c r="A1064"/>
      <c r="B1064"/>
      <c r="C1064"/>
      <c r="D1064"/>
      <c r="E1064"/>
      <c r="F1064"/>
      <c r="G1064" s="5"/>
      <c r="H1064"/>
      <c r="I1064"/>
    </row>
    <row r="1065" spans="1:9" ht="12.75">
      <c r="A1065"/>
      <c r="B1065"/>
      <c r="C1065"/>
      <c r="D1065"/>
      <c r="E1065"/>
      <c r="F1065"/>
      <c r="G1065" s="5"/>
      <c r="H1065"/>
      <c r="I1065"/>
    </row>
    <row r="1066" spans="1:9" ht="12.75">
      <c r="A1066"/>
      <c r="B1066"/>
      <c r="C1066"/>
      <c r="D1066"/>
      <c r="E1066"/>
      <c r="F1066"/>
      <c r="G1066" s="5"/>
      <c r="H1066"/>
      <c r="I1066"/>
    </row>
    <row r="1067" spans="1:9" ht="12.75">
      <c r="A1067"/>
      <c r="B1067"/>
      <c r="C1067"/>
      <c r="D1067"/>
      <c r="E1067"/>
      <c r="F1067"/>
      <c r="G1067" s="5"/>
      <c r="H1067"/>
      <c r="I1067"/>
    </row>
    <row r="1068" spans="1:9" ht="12.75">
      <c r="A1068"/>
      <c r="B1068"/>
      <c r="C1068"/>
      <c r="D1068"/>
      <c r="E1068"/>
      <c r="F1068"/>
      <c r="G1068" s="5"/>
      <c r="H1068"/>
      <c r="I1068"/>
    </row>
    <row r="1069" spans="1:9" ht="12.75">
      <c r="A1069"/>
      <c r="B1069"/>
      <c r="C1069"/>
      <c r="D1069"/>
      <c r="E1069"/>
      <c r="F1069"/>
      <c r="G1069" s="5"/>
      <c r="H1069"/>
      <c r="I1069"/>
    </row>
    <row r="1070" spans="1:9" ht="12.75">
      <c r="A1070"/>
      <c r="B1070"/>
      <c r="C1070"/>
      <c r="D1070"/>
      <c r="E1070"/>
      <c r="F1070"/>
      <c r="G1070" s="5"/>
      <c r="H1070"/>
      <c r="I1070"/>
    </row>
    <row r="1071" spans="1:9" ht="12.75">
      <c r="A1071"/>
      <c r="B1071"/>
      <c r="C1071"/>
      <c r="D1071"/>
      <c r="E1071"/>
      <c r="F1071"/>
      <c r="G1071" s="5"/>
      <c r="H1071"/>
      <c r="I1071"/>
    </row>
    <row r="1072" spans="1:9" ht="12.75">
      <c r="A1072"/>
      <c r="B1072"/>
      <c r="C1072"/>
      <c r="D1072"/>
      <c r="E1072"/>
      <c r="F1072"/>
      <c r="G1072" s="5"/>
      <c r="H1072"/>
      <c r="I1072"/>
    </row>
    <row r="1073" spans="1:9" ht="12.75">
      <c r="A1073"/>
      <c r="B1073"/>
      <c r="C1073"/>
      <c r="D1073"/>
      <c r="E1073"/>
      <c r="F1073"/>
      <c r="G1073" s="5"/>
      <c r="H1073"/>
      <c r="I1073"/>
    </row>
    <row r="1074" spans="1:9" ht="12.75">
      <c r="A1074"/>
      <c r="B1074"/>
      <c r="C1074"/>
      <c r="D1074"/>
      <c r="E1074"/>
      <c r="F1074"/>
      <c r="G1074" s="5"/>
      <c r="H1074"/>
      <c r="I1074"/>
    </row>
    <row r="1075" spans="1:9" ht="12.75">
      <c r="A1075"/>
      <c r="B1075"/>
      <c r="C1075"/>
      <c r="D1075"/>
      <c r="E1075"/>
      <c r="F1075"/>
      <c r="G1075" s="5"/>
      <c r="H1075"/>
      <c r="I1075"/>
    </row>
    <row r="1076" spans="1:9" ht="12.75">
      <c r="A1076"/>
      <c r="B1076"/>
      <c r="C1076"/>
      <c r="D1076"/>
      <c r="E1076"/>
      <c r="F1076"/>
      <c r="G1076" s="5"/>
      <c r="H1076"/>
      <c r="I1076"/>
    </row>
    <row r="1077" spans="1:9" ht="12.75">
      <c r="A1077"/>
      <c r="B1077"/>
      <c r="C1077"/>
      <c r="D1077"/>
      <c r="E1077"/>
      <c r="F1077"/>
      <c r="G1077" s="5"/>
      <c r="H1077"/>
      <c r="I1077"/>
    </row>
    <row r="1078" spans="1:9" ht="12.75">
      <c r="A1078"/>
      <c r="B1078"/>
      <c r="C1078"/>
      <c r="D1078"/>
      <c r="E1078"/>
      <c r="F1078"/>
      <c r="G1078" s="5"/>
      <c r="H1078"/>
      <c r="I1078"/>
    </row>
    <row r="1079" spans="1:9" ht="12.75">
      <c r="A1079"/>
      <c r="B1079"/>
      <c r="C1079"/>
      <c r="D1079"/>
      <c r="E1079"/>
      <c r="F1079"/>
      <c r="G1079" s="5"/>
      <c r="H1079"/>
      <c r="I1079"/>
    </row>
    <row r="1080" spans="1:9" ht="12.75">
      <c r="A1080"/>
      <c r="B1080"/>
      <c r="C1080"/>
      <c r="D1080"/>
      <c r="E1080"/>
      <c r="F1080"/>
      <c r="G1080" s="5"/>
      <c r="H1080"/>
      <c r="I1080"/>
    </row>
    <row r="1081" spans="1:9" ht="12.75">
      <c r="A1081"/>
      <c r="B1081"/>
      <c r="C1081"/>
      <c r="D1081"/>
      <c r="E1081"/>
      <c r="F1081"/>
      <c r="G1081" s="5"/>
      <c r="H1081"/>
      <c r="I1081"/>
    </row>
    <row r="1082" spans="1:9" ht="12.75">
      <c r="A1082"/>
      <c r="B1082"/>
      <c r="C1082"/>
      <c r="D1082"/>
      <c r="E1082"/>
      <c r="F1082"/>
      <c r="G1082" s="5"/>
      <c r="H1082"/>
      <c r="I1082"/>
    </row>
    <row r="1083" spans="1:9" ht="12.75">
      <c r="A1083"/>
      <c r="B1083"/>
      <c r="C1083"/>
      <c r="D1083"/>
      <c r="E1083"/>
      <c r="F1083"/>
      <c r="G1083" s="5"/>
      <c r="H1083"/>
      <c r="I1083"/>
    </row>
    <row r="1084" spans="1:9" ht="12.75">
      <c r="A1084"/>
      <c r="B1084"/>
      <c r="C1084"/>
      <c r="D1084"/>
      <c r="E1084"/>
      <c r="F1084"/>
      <c r="G1084" s="5"/>
      <c r="H1084"/>
      <c r="I1084"/>
    </row>
    <row r="1085" spans="1:9" ht="12.75">
      <c r="A1085"/>
      <c r="B1085"/>
      <c r="C1085"/>
      <c r="D1085"/>
      <c r="E1085"/>
      <c r="F1085"/>
      <c r="G1085" s="5"/>
      <c r="H1085"/>
      <c r="I1085"/>
    </row>
    <row r="1086" spans="1:9" ht="12.75">
      <c r="A1086"/>
      <c r="B1086"/>
      <c r="C1086"/>
      <c r="D1086"/>
      <c r="E1086"/>
      <c r="F1086"/>
      <c r="G1086" s="5"/>
      <c r="H1086"/>
      <c r="I1086"/>
    </row>
    <row r="1087" spans="1:9" ht="12.75">
      <c r="A1087"/>
      <c r="B1087"/>
      <c r="C1087"/>
      <c r="D1087"/>
      <c r="E1087"/>
      <c r="F1087"/>
      <c r="G1087" s="5"/>
      <c r="H1087"/>
      <c r="I1087"/>
    </row>
    <row r="1088" spans="1:9" ht="12.75">
      <c r="A1088"/>
      <c r="B1088"/>
      <c r="C1088"/>
      <c r="D1088"/>
      <c r="E1088"/>
      <c r="F1088"/>
      <c r="G1088" s="5"/>
      <c r="H1088"/>
      <c r="I1088"/>
    </row>
    <row r="1089" spans="1:9" ht="12.75">
      <c r="A1089"/>
      <c r="B1089"/>
      <c r="C1089"/>
      <c r="D1089"/>
      <c r="E1089"/>
      <c r="F1089"/>
      <c r="G1089" s="5"/>
      <c r="H1089"/>
      <c r="I1089"/>
    </row>
    <row r="1090" spans="1:9" ht="12.75">
      <c r="A1090"/>
      <c r="B1090"/>
      <c r="C1090"/>
      <c r="D1090"/>
      <c r="E1090"/>
      <c r="F1090"/>
      <c r="G1090" s="5"/>
      <c r="H1090"/>
      <c r="I1090"/>
    </row>
    <row r="1091" spans="1:9" ht="12.75">
      <c r="A1091"/>
      <c r="B1091"/>
      <c r="C1091"/>
      <c r="D1091"/>
      <c r="E1091"/>
      <c r="F1091"/>
      <c r="G1091" s="5"/>
      <c r="H1091"/>
      <c r="I1091"/>
    </row>
    <row r="1092" spans="1:9" ht="12.75">
      <c r="A1092"/>
      <c r="B1092"/>
      <c r="C1092"/>
      <c r="D1092"/>
      <c r="E1092"/>
      <c r="F1092"/>
      <c r="G1092" s="5"/>
      <c r="H1092"/>
      <c r="I1092"/>
    </row>
    <row r="1093" spans="1:9" ht="12.75">
      <c r="A1093"/>
      <c r="B1093"/>
      <c r="C1093"/>
      <c r="D1093"/>
      <c r="E1093"/>
      <c r="F1093"/>
      <c r="G1093" s="5"/>
      <c r="H1093"/>
      <c r="I1093"/>
    </row>
    <row r="1094" spans="1:9" ht="12.75">
      <c r="A1094"/>
      <c r="B1094"/>
      <c r="C1094"/>
      <c r="D1094"/>
      <c r="E1094"/>
      <c r="F1094"/>
      <c r="G1094" s="5"/>
      <c r="H1094"/>
      <c r="I1094"/>
    </row>
    <row r="1095" spans="1:9" ht="12.75">
      <c r="A1095"/>
      <c r="B1095"/>
      <c r="C1095"/>
      <c r="D1095"/>
      <c r="E1095"/>
      <c r="F1095"/>
      <c r="G1095" s="5"/>
      <c r="H1095"/>
      <c r="I1095"/>
    </row>
    <row r="1096" spans="1:9" ht="12.75">
      <c r="A1096"/>
      <c r="B1096"/>
      <c r="C1096"/>
      <c r="D1096"/>
      <c r="E1096"/>
      <c r="F1096"/>
      <c r="G1096" s="5"/>
      <c r="H1096"/>
      <c r="I1096"/>
    </row>
    <row r="1097" spans="1:9" ht="12.75">
      <c r="A1097"/>
      <c r="B1097"/>
      <c r="C1097"/>
      <c r="D1097"/>
      <c r="E1097"/>
      <c r="F1097"/>
      <c r="G1097" s="5"/>
      <c r="H1097"/>
      <c r="I1097"/>
    </row>
    <row r="1098" spans="1:9" ht="12.75">
      <c r="A1098"/>
      <c r="B1098"/>
      <c r="C1098"/>
      <c r="D1098"/>
      <c r="E1098"/>
      <c r="F1098"/>
      <c r="G1098" s="5"/>
      <c r="H1098"/>
      <c r="I1098"/>
    </row>
    <row r="1099" spans="1:9" ht="12.75">
      <c r="A1099"/>
      <c r="B1099"/>
      <c r="C1099"/>
      <c r="D1099"/>
      <c r="E1099"/>
      <c r="F1099"/>
      <c r="G1099" s="5"/>
      <c r="H1099"/>
      <c r="I1099"/>
    </row>
    <row r="1100" spans="1:9" ht="12.75">
      <c r="A1100"/>
      <c r="B1100"/>
      <c r="C1100"/>
      <c r="D1100"/>
      <c r="E1100"/>
      <c r="F1100"/>
      <c r="G1100" s="5"/>
      <c r="H1100"/>
      <c r="I1100"/>
    </row>
    <row r="1101" spans="1:9" ht="12.75">
      <c r="A1101"/>
      <c r="B1101"/>
      <c r="C1101"/>
      <c r="D1101"/>
      <c r="E1101"/>
      <c r="F1101"/>
      <c r="G1101" s="5"/>
      <c r="H1101"/>
      <c r="I1101"/>
    </row>
    <row r="1102" spans="1:9" ht="12.75">
      <c r="A1102"/>
      <c r="B1102"/>
      <c r="C1102"/>
      <c r="D1102"/>
      <c r="E1102"/>
      <c r="F1102"/>
      <c r="G1102" s="5"/>
      <c r="H1102"/>
      <c r="I1102"/>
    </row>
    <row r="1103" spans="1:9" ht="12.75">
      <c r="A1103"/>
      <c r="B1103"/>
      <c r="C1103"/>
      <c r="D1103"/>
      <c r="E1103"/>
      <c r="F1103"/>
      <c r="G1103" s="5"/>
      <c r="H1103"/>
      <c r="I1103"/>
    </row>
    <row r="1104" spans="1:9" ht="12.75">
      <c r="A1104"/>
      <c r="B1104"/>
      <c r="C1104"/>
      <c r="D1104"/>
      <c r="E1104"/>
      <c r="F1104"/>
      <c r="G1104" s="5"/>
      <c r="H1104"/>
      <c r="I1104"/>
    </row>
    <row r="1105" spans="1:9" ht="12.75">
      <c r="A1105"/>
      <c r="B1105"/>
      <c r="C1105"/>
      <c r="D1105"/>
      <c r="E1105"/>
      <c r="F1105"/>
      <c r="G1105" s="5"/>
      <c r="H1105"/>
      <c r="I1105"/>
    </row>
    <row r="1106" spans="1:9" ht="12.75">
      <c r="A1106"/>
      <c r="B1106"/>
      <c r="C1106"/>
      <c r="D1106"/>
      <c r="E1106"/>
      <c r="F1106"/>
      <c r="G1106" s="5"/>
      <c r="H1106"/>
      <c r="I1106"/>
    </row>
    <row r="1107" spans="1:9" ht="12.75">
      <c r="A1107"/>
      <c r="B1107"/>
      <c r="C1107"/>
      <c r="D1107"/>
      <c r="E1107"/>
      <c r="F1107"/>
      <c r="G1107" s="5"/>
      <c r="H1107"/>
      <c r="I1107"/>
    </row>
    <row r="1108" spans="1:9" ht="12.75">
      <c r="A1108"/>
      <c r="B1108"/>
      <c r="C1108"/>
      <c r="D1108"/>
      <c r="E1108"/>
      <c r="F1108"/>
      <c r="G1108" s="5"/>
      <c r="H1108"/>
      <c r="I1108"/>
    </row>
    <row r="1109" spans="1:9" ht="12.75">
      <c r="A1109"/>
      <c r="B1109"/>
      <c r="C1109"/>
      <c r="D1109"/>
      <c r="E1109"/>
      <c r="F1109"/>
      <c r="G1109" s="5"/>
      <c r="H1109"/>
      <c r="I1109"/>
    </row>
    <row r="1110" spans="1:9" ht="12.75">
      <c r="A1110"/>
      <c r="B1110"/>
      <c r="C1110"/>
      <c r="D1110"/>
      <c r="E1110"/>
      <c r="F1110"/>
      <c r="G1110" s="5"/>
      <c r="H1110"/>
      <c r="I1110"/>
    </row>
    <row r="1111" spans="1:9" ht="12.75">
      <c r="A1111"/>
      <c r="B1111"/>
      <c r="C1111"/>
      <c r="D1111"/>
      <c r="E1111"/>
      <c r="F1111"/>
      <c r="G1111" s="5"/>
      <c r="H1111"/>
      <c r="I1111"/>
    </row>
    <row r="1112" spans="1:9" ht="12.75">
      <c r="A1112"/>
      <c r="B1112"/>
      <c r="C1112"/>
      <c r="D1112"/>
      <c r="E1112"/>
      <c r="F1112"/>
      <c r="G1112" s="5"/>
      <c r="H1112"/>
      <c r="I1112"/>
    </row>
    <row r="1113" spans="1:9" ht="12.75">
      <c r="A1113"/>
      <c r="B1113"/>
      <c r="C1113"/>
      <c r="D1113"/>
      <c r="E1113"/>
      <c r="F1113"/>
      <c r="G1113" s="5"/>
      <c r="H1113"/>
      <c r="I1113"/>
    </row>
    <row r="1114" spans="1:9" ht="12.75">
      <c r="A1114"/>
      <c r="B1114"/>
      <c r="C1114"/>
      <c r="D1114"/>
      <c r="E1114"/>
      <c r="F1114"/>
      <c r="G1114" s="5"/>
      <c r="H1114"/>
      <c r="I1114"/>
    </row>
    <row r="1115" spans="1:9" ht="12.75">
      <c r="A1115"/>
      <c r="B1115"/>
      <c r="C1115"/>
      <c r="D1115"/>
      <c r="E1115"/>
      <c r="F1115"/>
      <c r="G1115" s="5"/>
      <c r="H1115"/>
      <c r="I1115"/>
    </row>
    <row r="1116" spans="1:9" ht="12.75">
      <c r="A1116"/>
      <c r="B1116"/>
      <c r="C1116"/>
      <c r="D1116"/>
      <c r="E1116"/>
      <c r="F1116"/>
      <c r="G1116" s="5"/>
      <c r="H1116"/>
      <c r="I1116"/>
    </row>
    <row r="1117" spans="1:9" ht="12.75">
      <c r="A1117"/>
      <c r="B1117"/>
      <c r="C1117"/>
      <c r="D1117"/>
      <c r="E1117"/>
      <c r="F1117"/>
      <c r="G1117" s="5"/>
      <c r="H1117"/>
      <c r="I1117"/>
    </row>
    <row r="1118" spans="1:9" ht="12.75">
      <c r="A1118"/>
      <c r="B1118"/>
      <c r="C1118"/>
      <c r="D1118"/>
      <c r="E1118"/>
      <c r="F1118"/>
      <c r="G1118" s="5"/>
      <c r="H1118"/>
      <c r="I1118"/>
    </row>
    <row r="1119" spans="1:9" ht="12.75">
      <c r="A1119"/>
      <c r="B1119"/>
      <c r="C1119"/>
      <c r="D1119"/>
      <c r="E1119"/>
      <c r="F1119"/>
      <c r="G1119" s="5"/>
      <c r="H1119"/>
      <c r="I1119"/>
    </row>
    <row r="1120" spans="1:9" ht="12.75">
      <c r="A1120"/>
      <c r="B1120"/>
      <c r="C1120"/>
      <c r="D1120"/>
      <c r="E1120"/>
      <c r="F1120"/>
      <c r="G1120" s="5"/>
      <c r="H1120"/>
      <c r="I1120"/>
    </row>
    <row r="1121" spans="1:9" ht="12.75">
      <c r="A1121"/>
      <c r="B1121"/>
      <c r="C1121"/>
      <c r="D1121"/>
      <c r="E1121"/>
      <c r="F1121"/>
      <c r="G1121" s="5"/>
      <c r="H1121"/>
      <c r="I1121"/>
    </row>
    <row r="1122" spans="1:9" ht="12.75">
      <c r="A1122"/>
      <c r="B1122"/>
      <c r="C1122"/>
      <c r="D1122"/>
      <c r="E1122"/>
      <c r="F1122"/>
      <c r="G1122" s="5"/>
      <c r="H1122"/>
      <c r="I1122"/>
    </row>
    <row r="1123" spans="1:9" ht="12.75">
      <c r="A1123"/>
      <c r="B1123"/>
      <c r="C1123"/>
      <c r="D1123"/>
      <c r="E1123"/>
      <c r="F1123"/>
      <c r="G1123" s="5"/>
      <c r="H1123"/>
      <c r="I1123"/>
    </row>
    <row r="1124" spans="1:9" ht="12.75">
      <c r="A1124"/>
      <c r="B1124"/>
      <c r="C1124"/>
      <c r="D1124"/>
      <c r="E1124"/>
      <c r="F1124"/>
      <c r="G1124" s="5"/>
      <c r="H1124"/>
      <c r="I1124"/>
    </row>
    <row r="1125" spans="1:9" ht="12.75">
      <c r="A1125"/>
      <c r="B1125"/>
      <c r="C1125"/>
      <c r="D1125"/>
      <c r="E1125"/>
      <c r="F1125"/>
      <c r="G1125" s="5"/>
      <c r="H1125"/>
      <c r="I1125"/>
    </row>
    <row r="1126" spans="1:9" ht="12.75">
      <c r="A1126"/>
      <c r="B1126"/>
      <c r="C1126"/>
      <c r="D1126"/>
      <c r="E1126"/>
      <c r="F1126"/>
      <c r="G1126" s="5"/>
      <c r="H1126"/>
      <c r="I1126"/>
    </row>
    <row r="1127" spans="1:9" ht="12.75">
      <c r="A1127"/>
      <c r="B1127"/>
      <c r="C1127"/>
      <c r="D1127"/>
      <c r="E1127"/>
      <c r="F1127"/>
      <c r="G1127" s="5"/>
      <c r="H1127"/>
      <c r="I1127"/>
    </row>
    <row r="1128" spans="1:9" ht="12.75">
      <c r="A1128"/>
      <c r="B1128"/>
      <c r="C1128"/>
      <c r="D1128"/>
      <c r="E1128"/>
      <c r="F1128"/>
      <c r="G1128" s="5"/>
      <c r="H1128"/>
      <c r="I1128"/>
    </row>
    <row r="1129" spans="1:9" ht="12.75">
      <c r="A1129"/>
      <c r="B1129"/>
      <c r="C1129"/>
      <c r="D1129"/>
      <c r="E1129"/>
      <c r="F1129"/>
      <c r="G1129" s="5"/>
      <c r="H1129"/>
      <c r="I1129"/>
    </row>
    <row r="1130" spans="1:9" ht="12.75">
      <c r="A1130"/>
      <c r="B1130"/>
      <c r="C1130"/>
      <c r="D1130"/>
      <c r="E1130"/>
      <c r="F1130"/>
      <c r="G1130" s="5"/>
      <c r="H1130"/>
      <c r="I1130"/>
    </row>
    <row r="1131" spans="1:9" ht="12.75">
      <c r="A1131"/>
      <c r="B1131"/>
      <c r="C1131"/>
      <c r="D1131"/>
      <c r="E1131"/>
      <c r="F1131"/>
      <c r="G1131" s="5"/>
      <c r="H1131"/>
      <c r="I1131"/>
    </row>
    <row r="1132" spans="1:9" ht="12.75">
      <c r="A1132"/>
      <c r="B1132"/>
      <c r="C1132"/>
      <c r="D1132"/>
      <c r="E1132"/>
      <c r="F1132"/>
      <c r="G1132" s="5"/>
      <c r="H1132"/>
      <c r="I1132"/>
    </row>
    <row r="1133" spans="1:9" ht="12.75">
      <c r="A1133"/>
      <c r="B1133"/>
      <c r="C1133"/>
      <c r="D1133"/>
      <c r="E1133"/>
      <c r="F1133"/>
      <c r="G1133" s="5"/>
      <c r="H1133"/>
      <c r="I1133"/>
    </row>
    <row r="1134" spans="1:9" ht="12.75">
      <c r="A1134"/>
      <c r="B1134"/>
      <c r="C1134"/>
      <c r="D1134"/>
      <c r="E1134"/>
      <c r="F1134"/>
      <c r="G1134" s="5"/>
      <c r="H1134"/>
      <c r="I1134"/>
    </row>
    <row r="1135" spans="1:9" ht="12.75">
      <c r="A1135"/>
      <c r="B1135"/>
      <c r="C1135"/>
      <c r="D1135"/>
      <c r="E1135"/>
      <c r="F1135"/>
      <c r="G1135" s="5"/>
      <c r="H1135"/>
      <c r="I1135"/>
    </row>
    <row r="1136" spans="1:9" ht="12.75">
      <c r="A1136"/>
      <c r="B1136"/>
      <c r="C1136"/>
      <c r="D1136"/>
      <c r="E1136"/>
      <c r="F1136"/>
      <c r="G1136" s="5"/>
      <c r="H1136"/>
      <c r="I1136"/>
    </row>
    <row r="1137" spans="1:9" ht="12.75">
      <c r="A1137"/>
      <c r="B1137"/>
      <c r="C1137"/>
      <c r="D1137"/>
      <c r="E1137"/>
      <c r="F1137"/>
      <c r="G1137" s="5"/>
      <c r="H1137"/>
      <c r="I1137"/>
    </row>
    <row r="1138" spans="1:9" ht="12.75">
      <c r="A1138"/>
      <c r="B1138"/>
      <c r="C1138"/>
      <c r="D1138"/>
      <c r="E1138"/>
      <c r="F1138"/>
      <c r="G1138" s="5"/>
      <c r="H1138"/>
      <c r="I1138"/>
    </row>
    <row r="1139" spans="1:9" ht="12.75">
      <c r="A1139"/>
      <c r="B1139"/>
      <c r="C1139"/>
      <c r="D1139"/>
      <c r="E1139"/>
      <c r="F1139"/>
      <c r="G1139" s="5"/>
      <c r="H1139"/>
      <c r="I1139"/>
    </row>
    <row r="1140" spans="1:9" ht="12.75">
      <c r="A1140"/>
      <c r="B1140"/>
      <c r="C1140"/>
      <c r="D1140"/>
      <c r="E1140"/>
      <c r="F1140"/>
      <c r="G1140" s="5"/>
      <c r="H1140"/>
      <c r="I1140"/>
    </row>
    <row r="1141" spans="1:9" ht="12.75">
      <c r="A1141"/>
      <c r="B1141"/>
      <c r="C1141"/>
      <c r="D1141"/>
      <c r="E1141"/>
      <c r="F1141"/>
      <c r="G1141" s="5"/>
      <c r="H1141"/>
      <c r="I1141"/>
    </row>
    <row r="1142" spans="1:9" ht="12.75">
      <c r="A1142"/>
      <c r="B1142"/>
      <c r="C1142"/>
      <c r="D1142"/>
      <c r="E1142"/>
      <c r="F1142"/>
      <c r="G1142" s="5"/>
      <c r="H1142"/>
      <c r="I1142"/>
    </row>
    <row r="1143" spans="1:9" ht="12.75">
      <c r="A1143"/>
      <c r="B1143"/>
      <c r="C1143"/>
      <c r="D1143"/>
      <c r="E1143"/>
      <c r="F1143"/>
      <c r="G1143" s="5"/>
      <c r="H1143"/>
      <c r="I1143"/>
    </row>
    <row r="1144" spans="1:9" ht="12.75">
      <c r="A1144"/>
      <c r="B1144"/>
      <c r="C1144"/>
      <c r="D1144"/>
      <c r="E1144"/>
      <c r="F1144"/>
      <c r="G1144" s="5"/>
      <c r="H1144"/>
      <c r="I1144"/>
    </row>
    <row r="1145" spans="1:9" ht="12.75">
      <c r="A1145"/>
      <c r="B1145"/>
      <c r="C1145"/>
      <c r="D1145"/>
      <c r="E1145"/>
      <c r="F1145"/>
      <c r="G1145" s="5"/>
      <c r="H1145"/>
      <c r="I1145"/>
    </row>
    <row r="1146" spans="1:9" ht="12.75">
      <c r="A1146"/>
      <c r="B1146"/>
      <c r="C1146"/>
      <c r="D1146"/>
      <c r="E1146"/>
      <c r="F1146"/>
      <c r="G1146" s="5"/>
      <c r="H1146"/>
      <c r="I1146"/>
    </row>
    <row r="1147" spans="1:9" ht="12.75">
      <c r="A1147"/>
      <c r="B1147"/>
      <c r="C1147"/>
      <c r="D1147"/>
      <c r="E1147"/>
      <c r="F1147"/>
      <c r="G1147" s="5"/>
      <c r="H1147"/>
      <c r="I1147"/>
    </row>
    <row r="1148" spans="1:9" ht="12.75">
      <c r="A1148"/>
      <c r="B1148"/>
      <c r="C1148"/>
      <c r="D1148"/>
      <c r="E1148"/>
      <c r="F1148"/>
      <c r="G1148" s="5"/>
      <c r="H1148"/>
      <c r="I1148"/>
    </row>
    <row r="1149" spans="1:9" ht="12.75">
      <c r="A1149"/>
      <c r="B1149"/>
      <c r="C1149"/>
      <c r="D1149"/>
      <c r="E1149"/>
      <c r="F1149"/>
      <c r="G1149" s="5"/>
      <c r="H1149"/>
      <c r="I1149"/>
    </row>
    <row r="1150" spans="1:9" ht="12.75">
      <c r="A1150"/>
      <c r="B1150"/>
      <c r="C1150"/>
      <c r="D1150"/>
      <c r="E1150"/>
      <c r="F1150"/>
      <c r="G1150" s="5"/>
      <c r="H1150"/>
      <c r="I1150"/>
    </row>
    <row r="1151" spans="1:9" ht="12.75">
      <c r="A1151"/>
      <c r="B1151"/>
      <c r="C1151"/>
      <c r="D1151"/>
      <c r="E1151"/>
      <c r="F1151"/>
      <c r="G1151" s="5"/>
      <c r="H1151"/>
      <c r="I1151"/>
    </row>
    <row r="1152" spans="1:9" ht="12.75">
      <c r="A1152"/>
      <c r="B1152"/>
      <c r="C1152"/>
      <c r="D1152"/>
      <c r="E1152"/>
      <c r="F1152"/>
      <c r="G1152" s="5"/>
      <c r="H1152"/>
      <c r="I1152"/>
    </row>
    <row r="1153" spans="1:9" ht="12.75">
      <c r="A1153"/>
      <c r="B1153"/>
      <c r="C1153"/>
      <c r="D1153"/>
      <c r="E1153"/>
      <c r="F1153"/>
      <c r="G1153" s="5"/>
      <c r="H1153"/>
      <c r="I1153"/>
    </row>
    <row r="1154" spans="1:9" ht="12.75">
      <c r="A1154"/>
      <c r="B1154"/>
      <c r="C1154"/>
      <c r="D1154"/>
      <c r="E1154"/>
      <c r="F1154"/>
      <c r="G1154" s="5"/>
      <c r="H1154"/>
      <c r="I1154"/>
    </row>
    <row r="1155" spans="1:9" ht="12.75">
      <c r="A1155"/>
      <c r="B1155"/>
      <c r="C1155"/>
      <c r="D1155"/>
      <c r="E1155"/>
      <c r="F1155"/>
      <c r="G1155" s="5"/>
      <c r="H1155"/>
      <c r="I1155"/>
    </row>
    <row r="1156" spans="1:9" ht="12.75">
      <c r="A1156"/>
      <c r="B1156"/>
      <c r="C1156"/>
      <c r="D1156"/>
      <c r="E1156"/>
      <c r="F1156"/>
      <c r="G1156" s="5"/>
      <c r="H1156"/>
      <c r="I1156"/>
    </row>
    <row r="1157" spans="1:9" ht="12.75">
      <c r="A1157"/>
      <c r="B1157"/>
      <c r="C1157"/>
      <c r="D1157"/>
      <c r="E1157"/>
      <c r="F1157"/>
      <c r="G1157" s="5"/>
      <c r="H1157"/>
      <c r="I1157"/>
    </row>
    <row r="1158" spans="1:9" ht="12.75">
      <c r="A1158"/>
      <c r="B1158"/>
      <c r="C1158"/>
      <c r="D1158"/>
      <c r="E1158"/>
      <c r="F1158"/>
      <c r="G1158" s="5"/>
      <c r="H1158"/>
      <c r="I1158"/>
    </row>
    <row r="1159" spans="1:9" ht="12.75">
      <c r="A1159"/>
      <c r="B1159"/>
      <c r="C1159"/>
      <c r="D1159"/>
      <c r="E1159"/>
      <c r="F1159"/>
      <c r="G1159" s="5"/>
      <c r="H1159"/>
      <c r="I1159"/>
    </row>
    <row r="1160" spans="1:9" ht="12.75">
      <c r="A1160"/>
      <c r="B1160"/>
      <c r="C1160"/>
      <c r="D1160"/>
      <c r="E1160"/>
      <c r="F1160"/>
      <c r="G1160" s="5"/>
      <c r="H1160"/>
      <c r="I1160"/>
    </row>
    <row r="1161" spans="1:9" ht="12.75">
      <c r="A1161"/>
      <c r="B1161"/>
      <c r="C1161"/>
      <c r="D1161"/>
      <c r="E1161"/>
      <c r="F1161"/>
      <c r="G1161" s="5"/>
      <c r="H1161"/>
      <c r="I1161"/>
    </row>
    <row r="1162" spans="1:9" ht="12.75">
      <c r="A1162"/>
      <c r="B1162"/>
      <c r="C1162"/>
      <c r="D1162"/>
      <c r="E1162"/>
      <c r="F1162"/>
      <c r="G1162" s="5"/>
      <c r="H1162"/>
      <c r="I1162"/>
    </row>
    <row r="1163" spans="1:9" ht="12.75">
      <c r="A1163"/>
      <c r="B1163"/>
      <c r="C1163"/>
      <c r="D1163"/>
      <c r="E1163"/>
      <c r="F1163"/>
      <c r="G1163" s="5"/>
      <c r="H1163"/>
      <c r="I1163"/>
    </row>
    <row r="1164" spans="1:9" ht="12.75">
      <c r="A1164"/>
      <c r="B1164"/>
      <c r="C1164"/>
      <c r="D1164"/>
      <c r="E1164"/>
      <c r="F1164"/>
      <c r="G1164" s="5"/>
      <c r="H1164"/>
      <c r="I1164"/>
    </row>
    <row r="1165" spans="1:9" ht="12.75">
      <c r="A1165"/>
      <c r="B1165"/>
      <c r="C1165"/>
      <c r="D1165"/>
      <c r="E1165"/>
      <c r="F1165"/>
      <c r="G1165" s="5"/>
      <c r="H1165"/>
      <c r="I1165"/>
    </row>
    <row r="1166" spans="1:9" ht="12.75">
      <c r="A1166"/>
      <c r="B1166"/>
      <c r="C1166"/>
      <c r="D1166"/>
      <c r="E1166"/>
      <c r="F1166"/>
      <c r="G1166" s="5"/>
      <c r="H1166"/>
      <c r="I1166"/>
    </row>
    <row r="1167" spans="1:9" ht="12.75">
      <c r="A1167"/>
      <c r="B1167"/>
      <c r="C1167"/>
      <c r="D1167"/>
      <c r="E1167"/>
      <c r="F1167"/>
      <c r="G1167" s="5"/>
      <c r="H1167"/>
      <c r="I1167"/>
    </row>
    <row r="1168" spans="1:9" ht="12.75">
      <c r="A1168"/>
      <c r="B1168"/>
      <c r="C1168"/>
      <c r="D1168"/>
      <c r="E1168"/>
      <c r="F1168"/>
      <c r="G1168" s="5"/>
      <c r="H1168"/>
      <c r="I1168"/>
    </row>
    <row r="1169" spans="1:9" ht="12.75">
      <c r="A1169"/>
      <c r="B1169"/>
      <c r="C1169"/>
      <c r="D1169"/>
      <c r="E1169"/>
      <c r="F1169"/>
      <c r="G1169" s="5"/>
      <c r="H1169"/>
      <c r="I1169"/>
    </row>
    <row r="1170" spans="1:9" ht="12.75">
      <c r="A1170"/>
      <c r="B1170"/>
      <c r="C1170"/>
      <c r="D1170"/>
      <c r="E1170"/>
      <c r="F1170"/>
      <c r="G1170" s="5"/>
      <c r="H1170"/>
      <c r="I1170"/>
    </row>
    <row r="1171" spans="1:9" ht="12.75">
      <c r="A1171"/>
      <c r="B1171"/>
      <c r="C1171"/>
      <c r="D1171"/>
      <c r="E1171"/>
      <c r="F1171"/>
      <c r="G1171" s="5"/>
      <c r="H1171"/>
      <c r="I1171"/>
    </row>
    <row r="1172" spans="1:9" ht="12.75">
      <c r="A1172"/>
      <c r="B1172"/>
      <c r="C1172"/>
      <c r="D1172"/>
      <c r="E1172"/>
      <c r="F1172"/>
      <c r="G1172" s="5"/>
      <c r="H1172"/>
      <c r="I1172"/>
    </row>
    <row r="1173" spans="1:9" ht="12.75">
      <c r="A1173"/>
      <c r="B1173"/>
      <c r="C1173"/>
      <c r="D1173"/>
      <c r="E1173"/>
      <c r="F1173"/>
      <c r="G1173" s="5"/>
      <c r="H1173"/>
      <c r="I1173"/>
    </row>
    <row r="1174" spans="1:9" ht="12.75">
      <c r="A1174"/>
      <c r="B1174"/>
      <c r="C1174"/>
      <c r="D1174"/>
      <c r="E1174"/>
      <c r="F1174"/>
      <c r="G1174" s="5"/>
      <c r="H1174"/>
      <c r="I1174"/>
    </row>
    <row r="1175" spans="1:9" ht="12.75">
      <c r="A1175"/>
      <c r="B1175"/>
      <c r="C1175"/>
      <c r="D1175"/>
      <c r="E1175"/>
      <c r="F1175"/>
      <c r="G1175" s="5"/>
      <c r="H1175"/>
      <c r="I1175"/>
    </row>
    <row r="1176" spans="1:9" ht="12.75">
      <c r="A1176"/>
      <c r="B1176"/>
      <c r="C1176"/>
      <c r="D1176"/>
      <c r="E1176"/>
      <c r="F1176"/>
      <c r="G1176" s="5"/>
      <c r="H1176"/>
      <c r="I1176"/>
    </row>
    <row r="1177" spans="1:9" ht="12.75">
      <c r="A1177"/>
      <c r="B1177"/>
      <c r="C1177"/>
      <c r="D1177"/>
      <c r="E1177"/>
      <c r="F1177"/>
      <c r="G1177" s="5"/>
      <c r="H1177"/>
      <c r="I1177"/>
    </row>
    <row r="1178" spans="1:9" ht="12.75">
      <c r="A1178"/>
      <c r="B1178"/>
      <c r="C1178"/>
      <c r="D1178"/>
      <c r="E1178"/>
      <c r="F1178"/>
      <c r="G1178" s="5"/>
      <c r="H1178"/>
      <c r="I1178"/>
    </row>
    <row r="1179" spans="1:9" ht="12.75">
      <c r="A1179"/>
      <c r="B1179"/>
      <c r="C1179"/>
      <c r="D1179"/>
      <c r="E1179"/>
      <c r="F1179"/>
      <c r="G1179" s="5"/>
      <c r="H1179"/>
      <c r="I1179"/>
    </row>
    <row r="1180" spans="1:9" ht="12.75">
      <c r="A1180"/>
      <c r="B1180"/>
      <c r="C1180"/>
      <c r="D1180"/>
      <c r="E1180"/>
      <c r="F1180"/>
      <c r="G1180" s="5"/>
      <c r="H1180"/>
      <c r="I1180"/>
    </row>
    <row r="1181" spans="1:9" ht="12.75">
      <c r="A1181"/>
      <c r="B1181"/>
      <c r="C1181"/>
      <c r="D1181"/>
      <c r="E1181"/>
      <c r="F1181"/>
      <c r="G1181" s="5"/>
      <c r="H1181"/>
      <c r="I1181"/>
    </row>
    <row r="1182" spans="1:9" ht="12.75">
      <c r="A1182"/>
      <c r="B1182"/>
      <c r="C1182"/>
      <c r="D1182"/>
      <c r="E1182"/>
      <c r="F1182"/>
      <c r="G1182" s="5"/>
      <c r="H1182"/>
      <c r="I1182"/>
    </row>
    <row r="1183" spans="1:9" ht="12.75">
      <c r="A1183"/>
      <c r="B1183"/>
      <c r="C1183"/>
      <c r="D1183"/>
      <c r="E1183"/>
      <c r="F1183"/>
      <c r="G1183" s="5"/>
      <c r="H1183"/>
      <c r="I1183"/>
    </row>
    <row r="1184" spans="1:9" ht="12.75">
      <c r="A1184"/>
      <c r="B1184"/>
      <c r="C1184"/>
      <c r="D1184"/>
      <c r="E1184"/>
      <c r="F1184"/>
      <c r="G1184" s="5"/>
      <c r="H1184"/>
      <c r="I1184"/>
    </row>
    <row r="1185" spans="1:9" ht="12.75">
      <c r="A1185"/>
      <c r="B1185"/>
      <c r="C1185"/>
      <c r="D1185"/>
      <c r="E1185"/>
      <c r="F1185"/>
      <c r="G1185" s="5"/>
      <c r="H1185"/>
      <c r="I1185"/>
    </row>
    <row r="1186" spans="1:9" ht="12.75">
      <c r="A1186"/>
      <c r="B1186"/>
      <c r="C1186"/>
      <c r="D1186"/>
      <c r="E1186"/>
      <c r="F1186"/>
      <c r="G1186" s="5"/>
      <c r="H1186"/>
      <c r="I1186"/>
    </row>
    <row r="1187" spans="1:9" ht="12.75">
      <c r="A1187"/>
      <c r="B1187"/>
      <c r="C1187"/>
      <c r="D1187"/>
      <c r="E1187"/>
      <c r="F1187"/>
      <c r="G1187" s="5"/>
      <c r="H1187"/>
      <c r="I1187"/>
    </row>
    <row r="1188" spans="1:9" ht="12.75">
      <c r="A1188"/>
      <c r="B1188"/>
      <c r="C1188"/>
      <c r="D1188"/>
      <c r="E1188"/>
      <c r="F1188"/>
      <c r="G1188" s="5"/>
      <c r="H1188"/>
      <c r="I1188"/>
    </row>
    <row r="1189" spans="1:9" ht="12.75">
      <c r="A1189"/>
      <c r="B1189"/>
      <c r="C1189"/>
      <c r="D1189"/>
      <c r="E1189"/>
      <c r="F1189"/>
      <c r="G1189" s="5"/>
      <c r="H1189"/>
      <c r="I1189"/>
    </row>
    <row r="1190" spans="1:9" ht="12.75">
      <c r="A1190"/>
      <c r="B1190"/>
      <c r="C1190"/>
      <c r="D1190"/>
      <c r="E1190"/>
      <c r="F1190"/>
      <c r="G1190" s="5"/>
      <c r="H1190"/>
      <c r="I1190"/>
    </row>
    <row r="1191" spans="1:9" ht="12.75">
      <c r="A1191"/>
      <c r="B1191"/>
      <c r="C1191"/>
      <c r="D1191"/>
      <c r="E1191"/>
      <c r="F1191"/>
      <c r="G1191" s="5"/>
      <c r="H1191"/>
      <c r="I1191"/>
    </row>
    <row r="1192" spans="1:9" ht="12.75">
      <c r="A1192"/>
      <c r="B1192"/>
      <c r="C1192"/>
      <c r="D1192"/>
      <c r="E1192"/>
      <c r="F1192"/>
      <c r="G1192" s="5"/>
      <c r="H1192"/>
      <c r="I1192"/>
    </row>
    <row r="1193" spans="1:9" ht="12.75">
      <c r="A1193"/>
      <c r="B1193"/>
      <c r="C1193"/>
      <c r="D1193"/>
      <c r="E1193"/>
      <c r="F1193"/>
      <c r="G1193" s="5"/>
      <c r="H1193"/>
      <c r="I1193"/>
    </row>
    <row r="1194" spans="1:9" ht="12.75">
      <c r="A1194"/>
      <c r="B1194"/>
      <c r="C1194"/>
      <c r="D1194"/>
      <c r="E1194"/>
      <c r="F1194"/>
      <c r="G1194" s="5"/>
      <c r="H1194"/>
      <c r="I1194"/>
    </row>
    <row r="1195" spans="1:9" ht="12.75">
      <c r="A1195"/>
      <c r="B1195"/>
      <c r="C1195"/>
      <c r="D1195"/>
      <c r="E1195"/>
      <c r="F1195"/>
      <c r="G1195" s="5"/>
      <c r="H1195"/>
      <c r="I1195"/>
    </row>
    <row r="1196" spans="1:9" ht="12.75">
      <c r="A1196"/>
      <c r="B1196"/>
      <c r="C1196"/>
      <c r="D1196"/>
      <c r="E1196"/>
      <c r="F1196"/>
      <c r="G1196" s="5"/>
      <c r="H1196"/>
      <c r="I1196"/>
    </row>
    <row r="1197" spans="1:9" ht="12.75">
      <c r="A1197"/>
      <c r="B1197"/>
      <c r="C1197"/>
      <c r="D1197"/>
      <c r="E1197"/>
      <c r="F1197"/>
      <c r="G1197" s="5"/>
      <c r="H1197"/>
      <c r="I1197"/>
    </row>
    <row r="1198" spans="1:9" ht="12.75">
      <c r="A1198"/>
      <c r="B1198"/>
      <c r="C1198"/>
      <c r="D1198"/>
      <c r="E1198"/>
      <c r="F1198"/>
      <c r="G1198" s="5"/>
      <c r="H1198"/>
      <c r="I1198"/>
    </row>
    <row r="1199" spans="1:9" ht="12.75">
      <c r="A1199"/>
      <c r="B1199"/>
      <c r="C1199"/>
      <c r="D1199"/>
      <c r="E1199"/>
      <c r="F1199"/>
      <c r="G1199" s="5"/>
      <c r="H1199"/>
      <c r="I1199"/>
    </row>
    <row r="1200" spans="1:9" ht="12.75">
      <c r="A1200"/>
      <c r="B1200"/>
      <c r="C1200"/>
      <c r="D1200"/>
      <c r="E1200"/>
      <c r="F1200"/>
      <c r="G1200" s="5"/>
      <c r="H1200"/>
      <c r="I1200"/>
    </row>
    <row r="1201" spans="1:9" ht="12.75">
      <c r="A1201"/>
      <c r="B1201"/>
      <c r="C1201"/>
      <c r="D1201"/>
      <c r="E1201"/>
      <c r="F1201"/>
      <c r="G1201" s="5"/>
      <c r="H1201"/>
      <c r="I1201"/>
    </row>
    <row r="1202" spans="1:9" ht="12.75">
      <c r="A1202"/>
      <c r="B1202"/>
      <c r="C1202"/>
      <c r="D1202"/>
      <c r="E1202"/>
      <c r="F1202"/>
      <c r="G1202" s="5"/>
      <c r="H1202"/>
      <c r="I1202"/>
    </row>
    <row r="1203" spans="1:9" ht="12.75">
      <c r="A1203"/>
      <c r="B1203"/>
      <c r="C1203"/>
      <c r="D1203"/>
      <c r="E1203"/>
      <c r="F1203"/>
      <c r="G1203" s="5"/>
      <c r="H1203"/>
      <c r="I1203"/>
    </row>
    <row r="1204" spans="1:9" ht="12.75">
      <c r="A1204"/>
      <c r="B1204"/>
      <c r="C1204"/>
      <c r="D1204"/>
      <c r="E1204"/>
      <c r="F1204"/>
      <c r="G1204" s="5"/>
      <c r="H1204"/>
      <c r="I1204"/>
    </row>
    <row r="1205" spans="1:9" ht="12.75">
      <c r="A1205"/>
      <c r="B1205"/>
      <c r="C1205"/>
      <c r="D1205"/>
      <c r="E1205"/>
      <c r="F1205"/>
      <c r="G1205" s="5"/>
      <c r="H1205"/>
      <c r="I1205"/>
    </row>
    <row r="1206" spans="1:9" ht="12.75">
      <c r="A1206"/>
      <c r="B1206"/>
      <c r="C1206"/>
      <c r="D1206"/>
      <c r="E1206"/>
      <c r="F1206"/>
      <c r="G1206" s="5"/>
      <c r="H1206"/>
      <c r="I1206"/>
    </row>
    <row r="1207" spans="1:9" ht="12.75">
      <c r="A1207"/>
      <c r="B1207"/>
      <c r="C1207"/>
      <c r="D1207"/>
      <c r="E1207"/>
      <c r="F1207"/>
      <c r="G1207" s="5"/>
      <c r="H1207"/>
      <c r="I1207"/>
    </row>
    <row r="1208" spans="1:9" ht="12.75">
      <c r="A1208"/>
      <c r="B1208"/>
      <c r="C1208"/>
      <c r="D1208"/>
      <c r="E1208"/>
      <c r="F1208"/>
      <c r="G1208" s="5"/>
      <c r="H1208"/>
      <c r="I1208"/>
    </row>
    <row r="1209" spans="1:9" ht="12.75">
      <c r="A1209"/>
      <c r="B1209"/>
      <c r="C1209"/>
      <c r="D1209"/>
      <c r="E1209"/>
      <c r="F1209"/>
      <c r="G1209" s="5"/>
      <c r="H1209"/>
      <c r="I1209"/>
    </row>
    <row r="1210" spans="1:9" ht="12.75">
      <c r="A1210"/>
      <c r="B1210"/>
      <c r="C1210"/>
      <c r="D1210"/>
      <c r="E1210"/>
      <c r="F1210"/>
      <c r="G1210" s="5"/>
      <c r="H1210"/>
      <c r="I1210"/>
    </row>
    <row r="1211" spans="1:9" ht="12.75">
      <c r="A1211"/>
      <c r="B1211"/>
      <c r="C1211"/>
      <c r="D1211"/>
      <c r="E1211"/>
      <c r="F1211"/>
      <c r="G1211" s="5"/>
      <c r="H1211"/>
      <c r="I1211"/>
    </row>
    <row r="1212" spans="1:9" ht="12.75">
      <c r="A1212"/>
      <c r="B1212"/>
      <c r="C1212"/>
      <c r="D1212"/>
      <c r="E1212"/>
      <c r="F1212"/>
      <c r="G1212" s="5"/>
      <c r="H1212"/>
      <c r="I1212"/>
    </row>
    <row r="1213" spans="1:9" ht="12.75">
      <c r="A1213"/>
      <c r="B1213"/>
      <c r="C1213"/>
      <c r="D1213"/>
      <c r="E1213"/>
      <c r="F1213"/>
      <c r="G1213" s="5"/>
      <c r="H1213"/>
      <c r="I1213"/>
    </row>
    <row r="1214" spans="1:9" ht="12.75">
      <c r="A1214"/>
      <c r="B1214"/>
      <c r="C1214"/>
      <c r="D1214"/>
      <c r="E1214"/>
      <c r="F1214"/>
      <c r="G1214" s="5"/>
      <c r="H1214"/>
      <c r="I1214"/>
    </row>
    <row r="1215" spans="1:9" ht="12.75">
      <c r="A1215"/>
      <c r="B1215"/>
      <c r="C1215"/>
      <c r="D1215"/>
      <c r="E1215"/>
      <c r="F1215"/>
      <c r="G1215" s="5"/>
      <c r="H1215"/>
      <c r="I1215"/>
    </row>
    <row r="1216" spans="1:9" ht="12.75">
      <c r="A1216"/>
      <c r="B1216"/>
      <c r="C1216"/>
      <c r="D1216"/>
      <c r="E1216"/>
      <c r="F1216"/>
      <c r="G1216" s="5"/>
      <c r="H1216"/>
      <c r="I1216"/>
    </row>
    <row r="1217" spans="1:9" ht="12.75">
      <c r="A1217"/>
      <c r="B1217"/>
      <c r="C1217"/>
      <c r="D1217"/>
      <c r="E1217"/>
      <c r="F1217"/>
      <c r="G1217" s="5"/>
      <c r="H1217"/>
      <c r="I1217"/>
    </row>
    <row r="1218" spans="1:9" ht="12.75">
      <c r="A1218"/>
      <c r="B1218"/>
      <c r="C1218"/>
      <c r="D1218"/>
      <c r="E1218"/>
      <c r="F1218"/>
      <c r="G1218" s="5"/>
      <c r="H1218"/>
      <c r="I1218"/>
    </row>
    <row r="1219" spans="1:9" ht="12.75">
      <c r="A1219"/>
      <c r="B1219"/>
      <c r="C1219"/>
      <c r="D1219"/>
      <c r="E1219"/>
      <c r="F1219"/>
      <c r="G1219" s="5"/>
      <c r="H1219"/>
      <c r="I1219"/>
    </row>
    <row r="1220" spans="1:9" ht="12.75">
      <c r="A1220"/>
      <c r="B1220"/>
      <c r="C1220"/>
      <c r="D1220"/>
      <c r="E1220"/>
      <c r="F1220"/>
      <c r="G1220" s="5"/>
      <c r="H1220"/>
      <c r="I1220"/>
    </row>
    <row r="1221" spans="1:9" ht="12.75">
      <c r="A1221"/>
      <c r="B1221"/>
      <c r="C1221"/>
      <c r="D1221"/>
      <c r="E1221"/>
      <c r="F1221"/>
      <c r="G1221" s="5"/>
      <c r="H1221"/>
      <c r="I1221"/>
    </row>
    <row r="1222" spans="1:9" ht="12.75">
      <c r="A1222"/>
      <c r="B1222"/>
      <c r="C1222"/>
      <c r="D1222"/>
      <c r="E1222"/>
      <c r="F1222"/>
      <c r="G1222" s="5"/>
      <c r="H1222"/>
      <c r="I1222"/>
    </row>
    <row r="1223" spans="1:9" ht="12.75">
      <c r="A1223"/>
      <c r="B1223"/>
      <c r="C1223"/>
      <c r="D1223"/>
      <c r="E1223"/>
      <c r="F1223"/>
      <c r="G1223" s="5"/>
      <c r="H1223"/>
      <c r="I1223"/>
    </row>
    <row r="1224" spans="1:9" ht="12.75">
      <c r="A1224"/>
      <c r="B1224"/>
      <c r="C1224"/>
      <c r="D1224"/>
      <c r="E1224"/>
      <c r="F1224"/>
      <c r="G1224" s="5"/>
      <c r="H1224"/>
      <c r="I1224"/>
    </row>
    <row r="1225" spans="1:9" ht="12.75">
      <c r="A1225"/>
      <c r="B1225"/>
      <c r="C1225"/>
      <c r="D1225"/>
      <c r="E1225"/>
      <c r="F1225"/>
      <c r="G1225" s="5"/>
      <c r="H1225"/>
      <c r="I1225"/>
    </row>
    <row r="1226" spans="1:9" ht="12.75">
      <c r="A1226"/>
      <c r="B1226"/>
      <c r="C1226"/>
      <c r="D1226"/>
      <c r="E1226"/>
      <c r="F1226"/>
      <c r="G1226" s="5"/>
      <c r="H1226"/>
      <c r="I1226"/>
    </row>
    <row r="1227" spans="1:9" ht="12.75">
      <c r="A1227"/>
      <c r="B1227"/>
      <c r="C1227"/>
      <c r="D1227"/>
      <c r="E1227"/>
      <c r="F1227"/>
      <c r="G1227" s="5"/>
      <c r="H1227"/>
      <c r="I1227"/>
    </row>
    <row r="1228" spans="1:9" ht="12.75">
      <c r="A1228"/>
      <c r="B1228"/>
      <c r="C1228"/>
      <c r="D1228"/>
      <c r="E1228"/>
      <c r="F1228"/>
      <c r="G1228" s="5"/>
      <c r="H1228"/>
      <c r="I1228"/>
    </row>
    <row r="1229" spans="1:9" ht="12.75">
      <c r="A1229"/>
      <c r="B1229"/>
      <c r="C1229"/>
      <c r="D1229"/>
      <c r="E1229"/>
      <c r="F1229"/>
      <c r="G1229" s="5"/>
      <c r="H1229"/>
      <c r="I1229"/>
    </row>
    <row r="1230" spans="1:9" ht="12.75">
      <c r="A1230"/>
      <c r="B1230"/>
      <c r="C1230"/>
      <c r="D1230"/>
      <c r="E1230"/>
      <c r="F1230"/>
      <c r="G1230" s="5"/>
      <c r="H1230"/>
      <c r="I1230"/>
    </row>
    <row r="1231" spans="1:9" ht="12.75">
      <c r="A1231"/>
      <c r="B1231"/>
      <c r="C1231"/>
      <c r="D1231"/>
      <c r="E1231"/>
      <c r="F1231"/>
      <c r="G1231" s="5"/>
      <c r="H1231"/>
      <c r="I1231"/>
    </row>
    <row r="1232" spans="1:9" ht="12.75">
      <c r="A1232"/>
      <c r="B1232"/>
      <c r="C1232"/>
      <c r="D1232"/>
      <c r="E1232"/>
      <c r="F1232"/>
      <c r="G1232" s="5"/>
      <c r="H1232"/>
      <c r="I1232"/>
    </row>
    <row r="1233" spans="1:9" ht="12.75">
      <c r="A1233"/>
      <c r="B1233"/>
      <c r="C1233"/>
      <c r="D1233"/>
      <c r="E1233"/>
      <c r="F1233"/>
      <c r="G1233" s="5"/>
      <c r="H1233"/>
      <c r="I1233"/>
    </row>
    <row r="1234" spans="1:9" ht="12.75">
      <c r="A1234"/>
      <c r="B1234"/>
      <c r="C1234"/>
      <c r="D1234"/>
      <c r="E1234"/>
      <c r="F1234"/>
      <c r="G1234" s="5"/>
      <c r="H1234"/>
      <c r="I1234"/>
    </row>
    <row r="1235" spans="1:9" ht="12.75">
      <c r="A1235"/>
      <c r="B1235"/>
      <c r="C1235"/>
      <c r="D1235"/>
      <c r="E1235"/>
      <c r="F1235"/>
      <c r="G1235" s="5"/>
      <c r="H1235"/>
      <c r="I1235"/>
    </row>
    <row r="1236" spans="1:9" ht="12.75">
      <c r="A1236"/>
      <c r="B1236"/>
      <c r="C1236"/>
      <c r="D1236"/>
      <c r="E1236"/>
      <c r="F1236"/>
      <c r="G1236" s="5"/>
      <c r="H1236"/>
      <c r="I1236"/>
    </row>
    <row r="1237" spans="1:9" ht="12.75">
      <c r="A1237"/>
      <c r="B1237"/>
      <c r="C1237"/>
      <c r="D1237"/>
      <c r="E1237"/>
      <c r="F1237"/>
      <c r="G1237" s="5"/>
      <c r="H1237"/>
      <c r="I1237"/>
    </row>
    <row r="1238" spans="1:9" ht="12.75">
      <c r="A1238"/>
      <c r="B1238"/>
      <c r="C1238"/>
      <c r="D1238"/>
      <c r="E1238"/>
      <c r="F1238"/>
      <c r="G1238" s="5"/>
      <c r="H1238"/>
      <c r="I1238"/>
    </row>
    <row r="1239" spans="1:9" ht="12.75">
      <c r="A1239"/>
      <c r="B1239"/>
      <c r="C1239"/>
      <c r="D1239"/>
      <c r="E1239"/>
      <c r="F1239"/>
      <c r="G1239" s="5"/>
      <c r="H1239"/>
      <c r="I1239"/>
    </row>
    <row r="1240" spans="1:9" ht="12.75">
      <c r="A1240"/>
      <c r="B1240"/>
      <c r="C1240"/>
      <c r="D1240"/>
      <c r="E1240"/>
      <c r="F1240"/>
      <c r="G1240" s="5"/>
      <c r="H1240"/>
      <c r="I1240"/>
    </row>
    <row r="1241" spans="1:9" ht="12.75">
      <c r="A1241"/>
      <c r="B1241"/>
      <c r="C1241"/>
      <c r="D1241"/>
      <c r="E1241"/>
      <c r="F1241"/>
      <c r="G1241" s="5"/>
      <c r="H1241"/>
      <c r="I1241"/>
    </row>
    <row r="1242" spans="1:9" ht="12.75">
      <c r="A1242"/>
      <c r="B1242"/>
      <c r="C1242"/>
      <c r="D1242"/>
      <c r="E1242"/>
      <c r="F1242"/>
      <c r="G1242" s="5"/>
      <c r="H1242"/>
      <c r="I1242"/>
    </row>
    <row r="1243" spans="1:9" ht="12.75">
      <c r="A1243"/>
      <c r="B1243"/>
      <c r="C1243"/>
      <c r="D1243"/>
      <c r="E1243"/>
      <c r="F1243"/>
      <c r="G1243" s="5"/>
      <c r="H1243"/>
      <c r="I1243"/>
    </row>
    <row r="1244" spans="1:9" ht="12.75">
      <c r="A1244"/>
      <c r="B1244"/>
      <c r="C1244"/>
      <c r="D1244"/>
      <c r="E1244"/>
      <c r="F1244"/>
      <c r="G1244" s="5"/>
      <c r="H1244"/>
      <c r="I1244"/>
    </row>
    <row r="1245" spans="1:9" ht="12.75">
      <c r="A1245"/>
      <c r="B1245"/>
      <c r="C1245"/>
      <c r="D1245"/>
      <c r="E1245"/>
      <c r="F1245"/>
      <c r="G1245" s="5"/>
      <c r="H1245"/>
      <c r="I1245"/>
    </row>
    <row r="1246" spans="1:9" ht="12.75">
      <c r="A1246"/>
      <c r="B1246"/>
      <c r="C1246"/>
      <c r="D1246"/>
      <c r="E1246"/>
      <c r="F1246"/>
      <c r="G1246" s="5"/>
      <c r="H1246"/>
      <c r="I1246"/>
    </row>
    <row r="1247" spans="1:9" ht="12.75">
      <c r="A1247"/>
      <c r="B1247"/>
      <c r="C1247"/>
      <c r="D1247"/>
      <c r="E1247"/>
      <c r="F1247"/>
      <c r="G1247" s="5"/>
      <c r="H1247"/>
      <c r="I1247"/>
    </row>
    <row r="1248" spans="1:9" ht="12.75">
      <c r="A1248"/>
      <c r="B1248"/>
      <c r="C1248"/>
      <c r="D1248"/>
      <c r="E1248"/>
      <c r="F1248"/>
      <c r="G1248" s="5"/>
      <c r="H1248"/>
      <c r="I1248"/>
    </row>
    <row r="1249" spans="1:9" ht="12.75">
      <c r="A1249"/>
      <c r="B1249"/>
      <c r="C1249"/>
      <c r="D1249"/>
      <c r="E1249"/>
      <c r="F1249"/>
      <c r="G1249" s="5"/>
      <c r="H1249"/>
      <c r="I1249"/>
    </row>
    <row r="1250" spans="1:9" ht="12.75">
      <c r="A1250"/>
      <c r="B1250"/>
      <c r="C1250"/>
      <c r="D1250"/>
      <c r="E1250"/>
      <c r="F1250"/>
      <c r="G1250" s="5"/>
      <c r="H1250"/>
      <c r="I1250"/>
    </row>
    <row r="1251" spans="1:9" ht="12.75">
      <c r="A1251"/>
      <c r="B1251"/>
      <c r="C1251"/>
      <c r="D1251"/>
      <c r="E1251"/>
      <c r="F1251"/>
      <c r="G1251" s="5"/>
      <c r="H1251"/>
      <c r="I1251"/>
    </row>
    <row r="1252" spans="1:9" ht="12.75">
      <c r="A1252"/>
      <c r="B1252"/>
      <c r="C1252"/>
      <c r="D1252"/>
      <c r="E1252"/>
      <c r="F1252"/>
      <c r="G1252" s="5"/>
      <c r="H1252"/>
      <c r="I1252"/>
    </row>
    <row r="1253" spans="1:9" ht="12.75">
      <c r="A1253"/>
      <c r="B1253"/>
      <c r="C1253"/>
      <c r="D1253"/>
      <c r="E1253"/>
      <c r="F1253"/>
      <c r="G1253" s="5"/>
      <c r="H1253"/>
      <c r="I1253"/>
    </row>
    <row r="1254" spans="1:9" ht="12.75">
      <c r="A1254"/>
      <c r="B1254"/>
      <c r="C1254"/>
      <c r="D1254"/>
      <c r="E1254"/>
      <c r="F1254"/>
      <c r="G1254" s="5"/>
      <c r="H1254"/>
      <c r="I1254"/>
    </row>
    <row r="1255" spans="1:9" ht="12.75">
      <c r="A1255"/>
      <c r="B1255"/>
      <c r="C1255"/>
      <c r="D1255"/>
      <c r="E1255"/>
      <c r="F1255"/>
      <c r="G1255" s="5"/>
      <c r="H1255"/>
      <c r="I1255"/>
    </row>
    <row r="1256" spans="1:9" ht="12.75">
      <c r="A1256"/>
      <c r="B1256"/>
      <c r="C1256"/>
      <c r="D1256"/>
      <c r="E1256"/>
      <c r="F1256"/>
      <c r="G1256" s="5"/>
      <c r="H1256"/>
      <c r="I1256"/>
    </row>
    <row r="1257" spans="1:9" ht="12.75">
      <c r="A1257"/>
      <c r="B1257"/>
      <c r="C1257"/>
      <c r="D1257"/>
      <c r="E1257"/>
      <c r="F1257"/>
      <c r="G1257" s="5"/>
      <c r="H1257"/>
      <c r="I1257"/>
    </row>
    <row r="1258" spans="1:9" ht="12.75">
      <c r="A1258"/>
      <c r="B1258"/>
      <c r="C1258"/>
      <c r="D1258"/>
      <c r="E1258"/>
      <c r="F1258"/>
      <c r="G1258" s="5"/>
      <c r="H1258"/>
      <c r="I1258"/>
    </row>
    <row r="1259" spans="1:9" ht="12.75">
      <c r="A1259"/>
      <c r="B1259"/>
      <c r="C1259"/>
      <c r="D1259"/>
      <c r="E1259"/>
      <c r="F1259"/>
      <c r="G1259" s="5"/>
      <c r="H1259"/>
      <c r="I1259"/>
    </row>
    <row r="1260" spans="1:9" ht="12.75">
      <c r="A1260"/>
      <c r="B1260"/>
      <c r="C1260"/>
      <c r="D1260"/>
      <c r="E1260"/>
      <c r="F1260"/>
      <c r="G1260" s="5"/>
      <c r="H1260"/>
      <c r="I1260"/>
    </row>
    <row r="1261" spans="1:9" ht="12.75">
      <c r="A1261"/>
      <c r="B1261"/>
      <c r="C1261"/>
      <c r="D1261"/>
      <c r="E1261"/>
      <c r="F1261"/>
      <c r="G1261" s="5"/>
      <c r="H1261"/>
      <c r="I1261"/>
    </row>
    <row r="1262" spans="1:9" ht="12.75">
      <c r="A1262"/>
      <c r="B1262"/>
      <c r="C1262"/>
      <c r="D1262"/>
      <c r="E1262"/>
      <c r="F1262"/>
      <c r="G1262" s="5"/>
      <c r="H1262"/>
      <c r="I1262"/>
    </row>
    <row r="1263" spans="1:9" ht="12.75">
      <c r="A1263"/>
      <c r="B1263"/>
      <c r="C1263"/>
      <c r="D1263"/>
      <c r="E1263"/>
      <c r="F1263"/>
      <c r="G1263" s="5"/>
      <c r="H1263"/>
      <c r="I1263"/>
    </row>
    <row r="1264" spans="1:9" ht="12.75">
      <c r="A1264"/>
      <c r="B1264"/>
      <c r="C1264"/>
      <c r="D1264"/>
      <c r="E1264"/>
      <c r="F1264"/>
      <c r="G1264" s="5"/>
      <c r="H1264"/>
      <c r="I1264"/>
    </row>
    <row r="1265" spans="1:9" ht="12.75">
      <c r="A1265"/>
      <c r="B1265"/>
      <c r="C1265"/>
      <c r="D1265"/>
      <c r="E1265"/>
      <c r="F1265"/>
      <c r="G1265" s="5"/>
      <c r="H1265"/>
      <c r="I1265"/>
    </row>
    <row r="1266" spans="1:9" ht="12.75">
      <c r="A1266"/>
      <c r="B1266"/>
      <c r="C1266"/>
      <c r="D1266"/>
      <c r="E1266"/>
      <c r="F1266"/>
      <c r="G1266" s="5"/>
      <c r="H1266"/>
      <c r="I1266"/>
    </row>
    <row r="1267" spans="1:9" ht="12.75">
      <c r="A1267"/>
      <c r="B1267"/>
      <c r="C1267"/>
      <c r="D1267"/>
      <c r="E1267"/>
      <c r="F1267"/>
      <c r="G1267" s="5"/>
      <c r="H1267"/>
      <c r="I1267"/>
    </row>
    <row r="1268" spans="1:9" ht="12.75">
      <c r="A1268"/>
      <c r="B1268"/>
      <c r="C1268"/>
      <c r="D1268"/>
      <c r="E1268"/>
      <c r="F1268"/>
      <c r="G1268" s="5"/>
      <c r="H1268"/>
      <c r="I1268"/>
    </row>
    <row r="1269" spans="1:9" ht="12.75">
      <c r="A1269"/>
      <c r="B1269"/>
      <c r="C1269"/>
      <c r="D1269"/>
      <c r="E1269"/>
      <c r="F1269"/>
      <c r="G1269" s="5"/>
      <c r="H1269"/>
      <c r="I1269"/>
    </row>
    <row r="1270" spans="1:9" ht="12.75">
      <c r="A1270"/>
      <c r="B1270"/>
      <c r="C1270"/>
      <c r="D1270"/>
      <c r="E1270"/>
      <c r="F1270"/>
      <c r="G1270" s="5"/>
      <c r="H1270"/>
      <c r="I1270"/>
    </row>
    <row r="1271" spans="1:9" ht="12.75">
      <c r="A1271"/>
      <c r="B1271"/>
      <c r="C1271"/>
      <c r="D1271"/>
      <c r="E1271"/>
      <c r="F1271"/>
      <c r="G1271" s="5"/>
      <c r="H1271"/>
      <c r="I1271"/>
    </row>
    <row r="1272" spans="1:9" ht="12.75">
      <c r="A1272"/>
      <c r="B1272"/>
      <c r="C1272"/>
      <c r="D1272"/>
      <c r="E1272"/>
      <c r="F1272"/>
      <c r="G1272" s="5"/>
      <c r="H1272"/>
      <c r="I1272"/>
    </row>
    <row r="1273" spans="1:9" ht="12.75">
      <c r="A1273"/>
      <c r="B1273"/>
      <c r="C1273"/>
      <c r="D1273"/>
      <c r="E1273"/>
      <c r="F1273"/>
      <c r="G1273" s="5"/>
      <c r="H1273"/>
      <c r="I1273"/>
    </row>
    <row r="1274" spans="1:9" ht="12.75">
      <c r="A1274"/>
      <c r="B1274"/>
      <c r="C1274"/>
      <c r="D1274"/>
      <c r="E1274"/>
      <c r="F1274"/>
      <c r="G1274" s="5"/>
      <c r="H1274"/>
      <c r="I1274"/>
    </row>
    <row r="1275" spans="1:9" ht="12.75">
      <c r="A1275"/>
      <c r="B1275"/>
      <c r="C1275"/>
      <c r="D1275"/>
      <c r="E1275"/>
      <c r="F1275"/>
      <c r="G1275" s="5"/>
      <c r="H1275"/>
      <c r="I1275"/>
    </row>
    <row r="1276" spans="1:9" ht="12.75">
      <c r="A1276"/>
      <c r="B1276"/>
      <c r="C1276"/>
      <c r="D1276"/>
      <c r="E1276"/>
      <c r="F1276"/>
      <c r="G1276" s="5"/>
      <c r="H1276"/>
      <c r="I1276"/>
    </row>
    <row r="1277" spans="1:9" ht="12.75">
      <c r="A1277"/>
      <c r="B1277"/>
      <c r="C1277"/>
      <c r="D1277"/>
      <c r="E1277"/>
      <c r="F1277"/>
      <c r="G1277" s="5"/>
      <c r="H1277"/>
      <c r="I1277"/>
    </row>
    <row r="1278" spans="1:9" ht="12.75">
      <c r="A1278"/>
      <c r="B1278"/>
      <c r="C1278"/>
      <c r="D1278"/>
      <c r="E1278"/>
      <c r="F1278"/>
      <c r="G1278" s="5"/>
      <c r="H1278"/>
      <c r="I1278"/>
    </row>
    <row r="1279" spans="1:9" ht="12.75">
      <c r="A1279"/>
      <c r="B1279"/>
      <c r="C1279"/>
      <c r="D1279"/>
      <c r="E1279"/>
      <c r="F1279"/>
      <c r="G1279" s="5"/>
      <c r="H1279"/>
      <c r="I1279"/>
    </row>
    <row r="1280" spans="1:9" ht="12.75">
      <c r="A1280"/>
      <c r="B1280"/>
      <c r="C1280"/>
      <c r="D1280"/>
      <c r="E1280"/>
      <c r="F1280"/>
      <c r="G1280" s="5"/>
      <c r="H1280"/>
      <c r="I1280"/>
    </row>
    <row r="1281" spans="1:9" ht="12.75">
      <c r="A1281"/>
      <c r="B1281"/>
      <c r="C1281"/>
      <c r="D1281"/>
      <c r="E1281"/>
      <c r="F1281"/>
      <c r="G1281" s="5"/>
      <c r="H1281"/>
      <c r="I1281"/>
    </row>
    <row r="1282" spans="1:9" ht="12.75">
      <c r="A1282"/>
      <c r="B1282"/>
      <c r="C1282"/>
      <c r="D1282"/>
      <c r="E1282"/>
      <c r="F1282"/>
      <c r="G1282" s="5"/>
      <c r="H1282"/>
      <c r="I1282"/>
    </row>
    <row r="1283" spans="1:9" ht="12.75">
      <c r="A1283"/>
      <c r="B1283"/>
      <c r="C1283"/>
      <c r="D1283"/>
      <c r="E1283"/>
      <c r="F1283"/>
      <c r="G1283" s="5"/>
      <c r="H1283"/>
      <c r="I1283"/>
    </row>
    <row r="1284" spans="1:9" ht="12.75">
      <c r="A1284"/>
      <c r="B1284"/>
      <c r="C1284"/>
      <c r="D1284"/>
      <c r="E1284"/>
      <c r="F1284"/>
      <c r="G1284" s="5"/>
      <c r="H1284"/>
      <c r="I1284"/>
    </row>
    <row r="1285" spans="1:9" ht="12.75">
      <c r="A1285"/>
      <c r="B1285"/>
      <c r="C1285"/>
      <c r="D1285"/>
      <c r="E1285"/>
      <c r="F1285"/>
      <c r="G1285" s="5"/>
      <c r="H1285"/>
      <c r="I1285"/>
    </row>
    <row r="1286" spans="1:9" ht="12.75">
      <c r="A1286"/>
      <c r="B1286"/>
      <c r="C1286"/>
      <c r="D1286"/>
      <c r="E1286"/>
      <c r="F1286"/>
      <c r="G1286" s="5"/>
      <c r="H1286"/>
      <c r="I1286"/>
    </row>
    <row r="1287" spans="1:9" ht="12.75">
      <c r="A1287"/>
      <c r="B1287"/>
      <c r="C1287"/>
      <c r="D1287"/>
      <c r="E1287"/>
      <c r="F1287"/>
      <c r="G1287" s="5"/>
      <c r="H1287"/>
      <c r="I1287"/>
    </row>
    <row r="1288" spans="1:9" ht="12.75">
      <c r="A1288"/>
      <c r="B1288"/>
      <c r="C1288"/>
      <c r="D1288"/>
      <c r="E1288"/>
      <c r="F1288"/>
      <c r="G1288" s="5"/>
      <c r="H1288"/>
      <c r="I1288"/>
    </row>
    <row r="1289" spans="1:9" ht="12.75">
      <c r="A1289"/>
      <c r="B1289"/>
      <c r="C1289"/>
      <c r="D1289"/>
      <c r="E1289"/>
      <c r="F1289"/>
      <c r="G1289" s="5"/>
      <c r="H1289"/>
      <c r="I1289"/>
    </row>
    <row r="1290" spans="1:9" ht="12.75">
      <c r="A1290"/>
      <c r="B1290"/>
      <c r="C1290"/>
      <c r="D1290"/>
      <c r="E1290"/>
      <c r="F1290"/>
      <c r="G1290" s="5"/>
      <c r="H1290"/>
      <c r="I1290"/>
    </row>
    <row r="1291" spans="1:9" ht="12.75">
      <c r="A1291"/>
      <c r="B1291"/>
      <c r="C1291"/>
      <c r="D1291"/>
      <c r="E1291"/>
      <c r="F1291"/>
      <c r="G1291" s="5"/>
      <c r="H1291"/>
      <c r="I1291"/>
    </row>
    <row r="1292" spans="1:9" ht="12.75">
      <c r="A1292"/>
      <c r="B1292"/>
      <c r="C1292"/>
      <c r="D1292"/>
      <c r="E1292"/>
      <c r="F1292"/>
      <c r="G1292" s="5"/>
      <c r="H1292"/>
      <c r="I1292"/>
    </row>
    <row r="1293" spans="1:9" ht="12.75">
      <c r="A1293"/>
      <c r="B1293"/>
      <c r="C1293"/>
      <c r="D1293"/>
      <c r="E1293"/>
      <c r="F1293"/>
      <c r="G1293" s="5"/>
      <c r="H1293"/>
      <c r="I1293"/>
    </row>
    <row r="1294" spans="1:9" ht="12.75">
      <c r="A1294"/>
      <c r="B1294"/>
      <c r="C1294"/>
      <c r="D1294"/>
      <c r="E1294"/>
      <c r="F1294"/>
      <c r="G1294" s="5"/>
      <c r="H1294"/>
      <c r="I1294"/>
    </row>
    <row r="1295" spans="1:9" ht="12.75">
      <c r="A1295"/>
      <c r="B1295"/>
      <c r="C1295"/>
      <c r="D1295"/>
      <c r="E1295"/>
      <c r="F1295"/>
      <c r="G1295" s="5"/>
      <c r="H1295"/>
      <c r="I1295"/>
    </row>
    <row r="1296" spans="1:9" ht="12.75">
      <c r="A1296"/>
      <c r="B1296"/>
      <c r="C1296"/>
      <c r="D1296"/>
      <c r="E1296"/>
      <c r="F1296"/>
      <c r="G1296" s="5"/>
      <c r="H1296"/>
      <c r="I1296"/>
    </row>
    <row r="1297" spans="1:9" ht="12.75">
      <c r="A1297"/>
      <c r="B1297"/>
      <c r="C1297"/>
      <c r="D1297"/>
      <c r="E1297"/>
      <c r="F1297"/>
      <c r="G1297" s="5"/>
      <c r="H1297"/>
      <c r="I1297"/>
    </row>
    <row r="1298" spans="1:9" ht="12.75">
      <c r="A1298"/>
      <c r="B1298"/>
      <c r="C1298"/>
      <c r="D1298"/>
      <c r="E1298"/>
      <c r="F1298"/>
      <c r="G1298" s="5"/>
      <c r="H1298"/>
      <c r="I1298"/>
    </row>
    <row r="1299" spans="1:9" ht="12.75">
      <c r="A1299"/>
      <c r="B1299"/>
      <c r="C1299"/>
      <c r="D1299"/>
      <c r="E1299"/>
      <c r="F1299"/>
      <c r="G1299" s="5"/>
      <c r="H1299"/>
      <c r="I1299"/>
    </row>
    <row r="1300" spans="1:9" ht="12.75">
      <c r="A1300"/>
      <c r="B1300"/>
      <c r="C1300"/>
      <c r="D1300"/>
      <c r="E1300"/>
      <c r="F1300"/>
      <c r="G1300" s="5"/>
      <c r="H1300"/>
      <c r="I1300"/>
    </row>
    <row r="1301" spans="1:9" ht="12.75">
      <c r="A1301"/>
      <c r="B1301"/>
      <c r="C1301"/>
      <c r="D1301"/>
      <c r="E1301"/>
      <c r="F1301"/>
      <c r="G1301" s="5"/>
      <c r="H1301"/>
      <c r="I1301"/>
    </row>
    <row r="1302" spans="1:9" ht="12.75">
      <c r="A1302"/>
      <c r="B1302"/>
      <c r="C1302"/>
      <c r="D1302"/>
      <c r="E1302"/>
      <c r="F1302"/>
      <c r="G1302" s="5"/>
      <c r="H1302"/>
      <c r="I1302"/>
    </row>
    <row r="1303" spans="1:9" ht="12.75">
      <c r="A1303"/>
      <c r="B1303"/>
      <c r="C1303"/>
      <c r="D1303"/>
      <c r="E1303"/>
      <c r="F1303"/>
      <c r="G1303" s="5"/>
      <c r="H1303"/>
      <c r="I1303"/>
    </row>
    <row r="1304" spans="1:9" ht="12.75">
      <c r="A1304"/>
      <c r="B1304"/>
      <c r="C1304"/>
      <c r="D1304"/>
      <c r="E1304"/>
      <c r="F1304"/>
      <c r="G1304" s="5"/>
      <c r="H1304"/>
      <c r="I1304"/>
    </row>
    <row r="1305" spans="1:9" ht="12.75">
      <c r="A1305"/>
      <c r="B1305"/>
      <c r="C1305"/>
      <c r="D1305"/>
      <c r="E1305"/>
      <c r="F1305"/>
      <c r="G1305" s="5"/>
      <c r="H1305"/>
      <c r="I1305"/>
    </row>
    <row r="1306" spans="1:9" ht="12.75">
      <c r="A1306"/>
      <c r="B1306"/>
      <c r="C1306"/>
      <c r="D1306"/>
      <c r="E1306"/>
      <c r="F1306"/>
      <c r="G1306" s="5"/>
      <c r="H1306"/>
      <c r="I1306"/>
    </row>
    <row r="1307" spans="1:9" ht="12.75">
      <c r="A1307"/>
      <c r="B1307"/>
      <c r="C1307"/>
      <c r="D1307"/>
      <c r="E1307"/>
      <c r="F1307"/>
      <c r="G1307" s="5"/>
      <c r="H1307"/>
      <c r="I1307"/>
    </row>
    <row r="1308" spans="1:9" ht="12.75">
      <c r="A1308"/>
      <c r="B1308"/>
      <c r="C1308"/>
      <c r="D1308"/>
      <c r="E1308"/>
      <c r="F1308"/>
      <c r="G1308" s="5"/>
      <c r="H1308"/>
      <c r="I1308"/>
    </row>
    <row r="1309" spans="1:9" ht="12.75">
      <c r="A1309"/>
      <c r="B1309"/>
      <c r="C1309"/>
      <c r="D1309"/>
      <c r="E1309"/>
      <c r="F1309"/>
      <c r="G1309" s="5"/>
      <c r="H1309"/>
      <c r="I1309"/>
    </row>
    <row r="1310" spans="1:9" ht="12.75">
      <c r="A1310"/>
      <c r="B1310"/>
      <c r="C1310"/>
      <c r="D1310"/>
      <c r="E1310"/>
      <c r="F1310"/>
      <c r="G1310" s="5"/>
      <c r="H1310"/>
      <c r="I1310"/>
    </row>
    <row r="1311" spans="1:9" ht="12.75">
      <c r="A1311"/>
      <c r="B1311"/>
      <c r="C1311"/>
      <c r="D1311"/>
      <c r="E1311"/>
      <c r="F1311"/>
      <c r="G1311" s="5"/>
      <c r="H1311"/>
      <c r="I1311"/>
    </row>
    <row r="1312" spans="1:9" ht="12.75">
      <c r="A1312"/>
      <c r="B1312"/>
      <c r="C1312"/>
      <c r="D1312"/>
      <c r="E1312"/>
      <c r="F1312"/>
      <c r="G1312" s="5"/>
      <c r="H1312"/>
      <c r="I1312"/>
    </row>
    <row r="1313" spans="1:9" ht="12.75">
      <c r="A1313"/>
      <c r="B1313"/>
      <c r="C1313"/>
      <c r="D1313"/>
      <c r="E1313"/>
      <c r="F1313"/>
      <c r="G1313" s="5"/>
      <c r="H1313"/>
      <c r="I1313"/>
    </row>
    <row r="1314" spans="1:9" ht="12.75">
      <c r="A1314"/>
      <c r="B1314"/>
      <c r="C1314"/>
      <c r="D1314"/>
      <c r="E1314"/>
      <c r="F1314"/>
      <c r="G1314" s="5"/>
      <c r="H1314"/>
      <c r="I1314"/>
    </row>
    <row r="1315" spans="1:9" ht="12.75">
      <c r="A1315"/>
      <c r="B1315"/>
      <c r="C1315"/>
      <c r="D1315"/>
      <c r="E1315"/>
      <c r="F1315"/>
      <c r="G1315" s="5"/>
      <c r="H1315"/>
      <c r="I1315"/>
    </row>
    <row r="1316" spans="1:9" ht="12.75">
      <c r="A1316"/>
      <c r="B1316"/>
      <c r="C1316"/>
      <c r="D1316"/>
      <c r="E1316"/>
      <c r="F1316"/>
      <c r="G1316" s="5"/>
      <c r="H1316"/>
      <c r="I1316"/>
    </row>
    <row r="1317" spans="1:9" ht="12.75">
      <c r="A1317"/>
      <c r="B1317"/>
      <c r="C1317"/>
      <c r="D1317"/>
      <c r="E1317"/>
      <c r="F1317"/>
      <c r="G1317" s="5"/>
      <c r="H1317"/>
      <c r="I1317"/>
    </row>
    <row r="1318" spans="1:9" ht="12.75">
      <c r="A1318"/>
      <c r="B1318"/>
      <c r="C1318"/>
      <c r="D1318"/>
      <c r="E1318"/>
      <c r="F1318"/>
      <c r="G1318" s="5"/>
      <c r="H1318"/>
      <c r="I1318"/>
    </row>
    <row r="1319" spans="1:9" ht="12.75">
      <c r="A1319"/>
      <c r="B1319"/>
      <c r="C1319"/>
      <c r="D1319"/>
      <c r="E1319"/>
      <c r="F1319"/>
      <c r="G1319" s="5"/>
      <c r="H1319"/>
      <c r="I1319"/>
    </row>
    <row r="1320" spans="1:9" ht="12.75">
      <c r="A1320"/>
      <c r="B1320"/>
      <c r="C1320"/>
      <c r="D1320"/>
      <c r="E1320"/>
      <c r="F1320"/>
      <c r="G1320" s="5"/>
      <c r="H1320"/>
      <c r="I1320"/>
    </row>
    <row r="1321" spans="1:9" ht="12.75">
      <c r="A1321"/>
      <c r="B1321"/>
      <c r="C1321"/>
      <c r="D1321"/>
      <c r="E1321"/>
      <c r="F1321"/>
      <c r="G1321" s="5"/>
      <c r="H1321"/>
      <c r="I1321"/>
    </row>
    <row r="1322" spans="1:9" ht="12.75">
      <c r="A1322"/>
      <c r="B1322"/>
      <c r="C1322"/>
      <c r="D1322"/>
      <c r="E1322"/>
      <c r="F1322"/>
      <c r="G1322" s="5"/>
      <c r="H1322"/>
      <c r="I1322"/>
    </row>
    <row r="1323" spans="1:9" ht="12.75">
      <c r="A1323"/>
      <c r="B1323"/>
      <c r="C1323"/>
      <c r="D1323"/>
      <c r="E1323"/>
      <c r="F1323"/>
      <c r="G1323" s="5"/>
      <c r="H1323"/>
      <c r="I1323"/>
    </row>
    <row r="1324" spans="1:9" ht="12.75">
      <c r="A1324"/>
      <c r="B1324"/>
      <c r="C1324"/>
      <c r="D1324"/>
      <c r="E1324"/>
      <c r="F1324"/>
      <c r="G1324" s="5"/>
      <c r="H1324"/>
      <c r="I1324"/>
    </row>
    <row r="1325" spans="1:9" ht="12.75">
      <c r="A1325"/>
      <c r="B1325"/>
      <c r="C1325"/>
      <c r="D1325"/>
      <c r="E1325"/>
      <c r="F1325"/>
      <c r="G1325" s="5"/>
      <c r="H1325"/>
      <c r="I1325"/>
    </row>
    <row r="1326" spans="1:9" ht="12.75">
      <c r="A1326"/>
      <c r="B1326"/>
      <c r="C1326"/>
      <c r="D1326"/>
      <c r="E1326"/>
      <c r="F1326"/>
      <c r="G1326" s="5"/>
      <c r="H1326"/>
      <c r="I1326"/>
    </row>
    <row r="1327" spans="1:9" ht="12.75">
      <c r="A1327"/>
      <c r="B1327"/>
      <c r="C1327"/>
      <c r="D1327"/>
      <c r="E1327"/>
      <c r="F1327"/>
      <c r="G1327" s="5"/>
      <c r="H1327"/>
      <c r="I1327"/>
    </row>
    <row r="1328" spans="1:9" ht="12.75">
      <c r="A1328"/>
      <c r="B1328"/>
      <c r="C1328"/>
      <c r="D1328"/>
      <c r="E1328"/>
      <c r="F1328"/>
      <c r="G1328" s="5"/>
      <c r="H1328"/>
      <c r="I1328"/>
    </row>
    <row r="1329" spans="1:9" ht="12.75">
      <c r="A1329"/>
      <c r="B1329"/>
      <c r="C1329"/>
      <c r="D1329"/>
      <c r="E1329"/>
      <c r="F1329"/>
      <c r="G1329" s="5"/>
      <c r="H1329"/>
      <c r="I1329"/>
    </row>
    <row r="1330" spans="1:9" ht="12.75">
      <c r="A1330"/>
      <c r="B1330"/>
      <c r="C1330"/>
      <c r="D1330"/>
      <c r="E1330"/>
      <c r="F1330"/>
      <c r="G1330" s="5"/>
      <c r="H1330"/>
      <c r="I1330"/>
    </row>
    <row r="1331" spans="1:9" ht="12.75">
      <c r="A1331"/>
      <c r="B1331"/>
      <c r="C1331"/>
      <c r="D1331"/>
      <c r="E1331"/>
      <c r="F1331"/>
      <c r="G1331" s="5"/>
      <c r="H1331"/>
      <c r="I1331"/>
    </row>
    <row r="1332" spans="1:9" ht="12.75">
      <c r="A1332"/>
      <c r="B1332"/>
      <c r="C1332"/>
      <c r="D1332"/>
      <c r="E1332"/>
      <c r="F1332"/>
      <c r="G1332" s="5"/>
      <c r="H1332"/>
      <c r="I1332"/>
    </row>
    <row r="1333" spans="1:9" ht="12.75">
      <c r="A1333"/>
      <c r="B1333"/>
      <c r="C1333"/>
      <c r="D1333"/>
      <c r="E1333"/>
      <c r="F1333"/>
      <c r="G1333" s="5"/>
      <c r="H1333"/>
      <c r="I1333"/>
    </row>
    <row r="1334" spans="1:9" ht="12.75">
      <c r="A1334"/>
      <c r="B1334"/>
      <c r="C1334"/>
      <c r="D1334"/>
      <c r="E1334"/>
      <c r="F1334"/>
      <c r="G1334" s="5"/>
      <c r="H1334"/>
      <c r="I1334"/>
    </row>
    <row r="1335" spans="1:9" ht="12.75">
      <c r="A1335"/>
      <c r="B1335"/>
      <c r="C1335"/>
      <c r="D1335"/>
      <c r="E1335"/>
      <c r="F1335"/>
      <c r="G1335" s="5"/>
      <c r="H1335"/>
      <c r="I1335"/>
    </row>
    <row r="1336" spans="1:9" ht="12.75">
      <c r="A1336"/>
      <c r="B1336"/>
      <c r="C1336"/>
      <c r="D1336"/>
      <c r="E1336"/>
      <c r="F1336"/>
      <c r="G1336" s="5"/>
      <c r="H1336"/>
      <c r="I1336"/>
    </row>
    <row r="1337" spans="1:9" ht="12.75">
      <c r="A1337"/>
      <c r="B1337"/>
      <c r="C1337"/>
      <c r="D1337"/>
      <c r="E1337"/>
      <c r="F1337"/>
      <c r="G1337" s="5"/>
      <c r="H1337"/>
      <c r="I1337"/>
    </row>
    <row r="1338" spans="1:9" ht="12.75">
      <c r="A1338"/>
      <c r="B1338"/>
      <c r="C1338"/>
      <c r="D1338"/>
      <c r="E1338"/>
      <c r="F1338"/>
      <c r="G1338" s="5"/>
      <c r="H1338"/>
      <c r="I1338"/>
    </row>
    <row r="1339" spans="1:9" ht="12.75">
      <c r="A1339"/>
      <c r="B1339"/>
      <c r="C1339"/>
      <c r="D1339"/>
      <c r="E1339"/>
      <c r="F1339"/>
      <c r="G1339" s="5"/>
      <c r="H1339"/>
      <c r="I1339"/>
    </row>
    <row r="1340" spans="1:9" ht="12.75">
      <c r="A1340"/>
      <c r="B1340"/>
      <c r="C1340"/>
      <c r="D1340"/>
      <c r="E1340"/>
      <c r="F1340"/>
      <c r="G1340" s="5"/>
      <c r="H1340"/>
      <c r="I1340"/>
    </row>
    <row r="1341" spans="1:9" ht="12.75">
      <c r="A1341"/>
      <c r="B1341"/>
      <c r="C1341"/>
      <c r="D1341"/>
      <c r="E1341"/>
      <c r="F1341"/>
      <c r="G1341" s="5"/>
      <c r="H1341"/>
      <c r="I1341"/>
    </row>
    <row r="1342" spans="1:9" ht="12.75">
      <c r="A1342"/>
      <c r="B1342"/>
      <c r="C1342"/>
      <c r="D1342"/>
      <c r="E1342"/>
      <c r="F1342"/>
      <c r="G1342" s="5"/>
      <c r="H1342"/>
      <c r="I1342"/>
    </row>
    <row r="1343" spans="1:9" ht="12.75">
      <c r="A1343"/>
      <c r="B1343"/>
      <c r="C1343"/>
      <c r="D1343"/>
      <c r="E1343"/>
      <c r="F1343"/>
      <c r="G1343" s="5"/>
      <c r="H1343"/>
      <c r="I1343"/>
    </row>
    <row r="1344" spans="1:9" ht="12.75">
      <c r="A1344"/>
      <c r="B1344"/>
      <c r="C1344"/>
      <c r="D1344"/>
      <c r="E1344"/>
      <c r="F1344"/>
      <c r="G1344" s="5"/>
      <c r="H1344"/>
      <c r="I1344"/>
    </row>
    <row r="1345" spans="1:9" ht="12.75">
      <c r="A1345"/>
      <c r="B1345"/>
      <c r="C1345"/>
      <c r="D1345"/>
      <c r="E1345"/>
      <c r="F1345"/>
      <c r="G1345" s="5"/>
      <c r="H1345"/>
      <c r="I1345"/>
    </row>
    <row r="1346" spans="1:9" ht="12.75">
      <c r="A1346"/>
      <c r="B1346"/>
      <c r="C1346"/>
      <c r="D1346"/>
      <c r="E1346"/>
      <c r="F1346"/>
      <c r="G1346" s="5"/>
      <c r="H1346"/>
      <c r="I1346"/>
    </row>
    <row r="1347" spans="1:9" ht="12.75">
      <c r="A1347"/>
      <c r="B1347"/>
      <c r="C1347"/>
      <c r="D1347"/>
      <c r="E1347"/>
      <c r="F1347"/>
      <c r="G1347" s="5"/>
      <c r="H1347"/>
      <c r="I1347"/>
    </row>
    <row r="1348" spans="1:9" ht="12.75">
      <c r="A1348"/>
      <c r="B1348"/>
      <c r="C1348"/>
      <c r="D1348"/>
      <c r="E1348"/>
      <c r="F1348"/>
      <c r="G1348" s="5"/>
      <c r="H1348"/>
      <c r="I1348"/>
    </row>
    <row r="1349" spans="1:9" ht="12.75">
      <c r="A1349"/>
      <c r="B1349"/>
      <c r="C1349"/>
      <c r="D1349"/>
      <c r="E1349"/>
      <c r="F1349"/>
      <c r="G1349" s="5"/>
      <c r="H1349"/>
      <c r="I1349"/>
    </row>
    <row r="1350" spans="1:9" ht="12.75">
      <c r="A1350"/>
      <c r="B1350"/>
      <c r="C1350"/>
      <c r="D1350"/>
      <c r="E1350"/>
      <c r="F1350"/>
      <c r="G1350" s="5"/>
      <c r="H1350"/>
      <c r="I1350"/>
    </row>
    <row r="1351" spans="1:9" ht="12.75">
      <c r="A1351"/>
      <c r="B1351"/>
      <c r="C1351"/>
      <c r="D1351"/>
      <c r="E1351"/>
      <c r="F1351"/>
      <c r="G1351" s="5"/>
      <c r="H1351"/>
      <c r="I1351"/>
    </row>
    <row r="1352" spans="1:9" ht="12.75">
      <c r="A1352"/>
      <c r="B1352"/>
      <c r="C1352"/>
      <c r="D1352"/>
      <c r="E1352"/>
      <c r="F1352"/>
      <c r="G1352" s="5"/>
      <c r="H1352"/>
      <c r="I1352"/>
    </row>
    <row r="1353" spans="1:9" ht="12.75">
      <c r="A1353"/>
      <c r="B1353"/>
      <c r="C1353"/>
      <c r="D1353"/>
      <c r="E1353"/>
      <c r="F1353"/>
      <c r="G1353" s="5"/>
      <c r="H1353"/>
      <c r="I1353"/>
    </row>
    <row r="1354" spans="1:9" ht="12.75">
      <c r="A1354"/>
      <c r="B1354"/>
      <c r="C1354"/>
      <c r="D1354"/>
      <c r="E1354"/>
      <c r="F1354"/>
      <c r="G1354" s="5"/>
      <c r="H1354"/>
      <c r="I1354"/>
    </row>
    <row r="1355" spans="1:9" ht="12.75">
      <c r="A1355"/>
      <c r="B1355"/>
      <c r="C1355"/>
      <c r="D1355"/>
      <c r="E1355"/>
      <c r="F1355"/>
      <c r="G1355" s="5"/>
      <c r="H1355"/>
      <c r="I1355"/>
    </row>
    <row r="1356" spans="1:9" ht="12.75">
      <c r="A1356"/>
      <c r="B1356"/>
      <c r="C1356"/>
      <c r="D1356"/>
      <c r="E1356"/>
      <c r="F1356"/>
      <c r="G1356" s="5"/>
      <c r="H1356"/>
      <c r="I1356"/>
    </row>
    <row r="1357" spans="1:9" ht="12.75">
      <c r="A1357"/>
      <c r="B1357"/>
      <c r="C1357"/>
      <c r="D1357"/>
      <c r="E1357"/>
      <c r="F1357"/>
      <c r="G1357" s="5"/>
      <c r="H1357"/>
      <c r="I1357"/>
    </row>
    <row r="1358" spans="1:9" ht="12.75">
      <c r="A1358"/>
      <c r="B1358"/>
      <c r="C1358"/>
      <c r="D1358"/>
      <c r="E1358"/>
      <c r="F1358"/>
      <c r="G1358" s="5"/>
      <c r="H1358"/>
      <c r="I1358"/>
    </row>
    <row r="1359" spans="1:9" ht="12.75">
      <c r="A1359"/>
      <c r="B1359"/>
      <c r="C1359"/>
      <c r="D1359"/>
      <c r="E1359"/>
      <c r="F1359"/>
      <c r="G1359" s="5"/>
      <c r="H1359"/>
      <c r="I1359"/>
    </row>
    <row r="1360" spans="1:9" ht="12.75">
      <c r="A1360"/>
      <c r="B1360"/>
      <c r="C1360"/>
      <c r="D1360"/>
      <c r="E1360"/>
      <c r="F1360"/>
      <c r="G1360" s="5"/>
      <c r="H1360"/>
      <c r="I1360"/>
    </row>
    <row r="1361" spans="1:9" ht="12.75">
      <c r="A1361"/>
      <c r="B1361"/>
      <c r="C1361"/>
      <c r="D1361"/>
      <c r="E1361"/>
      <c r="F1361"/>
      <c r="G1361" s="5"/>
      <c r="H1361"/>
      <c r="I1361"/>
    </row>
    <row r="1362" spans="1:9" ht="12.75">
      <c r="A1362"/>
      <c r="B1362"/>
      <c r="C1362"/>
      <c r="D1362"/>
      <c r="E1362"/>
      <c r="F1362"/>
      <c r="G1362" s="5"/>
      <c r="H1362"/>
      <c r="I1362"/>
    </row>
    <row r="1363" spans="1:9" ht="12.75">
      <c r="A1363"/>
      <c r="B1363"/>
      <c r="C1363"/>
      <c r="D1363"/>
      <c r="E1363"/>
      <c r="F1363"/>
      <c r="G1363" s="5"/>
      <c r="H1363"/>
      <c r="I1363"/>
    </row>
    <row r="1364" spans="1:9" ht="12.75">
      <c r="A1364"/>
      <c r="B1364"/>
      <c r="C1364"/>
      <c r="D1364"/>
      <c r="E1364"/>
      <c r="F1364"/>
      <c r="G1364" s="5"/>
      <c r="H1364"/>
      <c r="I1364"/>
    </row>
    <row r="1365" spans="1:9" ht="12.75">
      <c r="A1365"/>
      <c r="B1365"/>
      <c r="C1365"/>
      <c r="D1365"/>
      <c r="E1365"/>
      <c r="F1365"/>
      <c r="G1365" s="5"/>
      <c r="H1365"/>
      <c r="I1365"/>
    </row>
    <row r="1366" spans="1:9" ht="12.75">
      <c r="A1366"/>
      <c r="B1366"/>
      <c r="C1366"/>
      <c r="D1366"/>
      <c r="E1366"/>
      <c r="F1366"/>
      <c r="G1366" s="5"/>
      <c r="H1366"/>
      <c r="I1366"/>
    </row>
    <row r="1367" spans="1:9" ht="12.75">
      <c r="A1367"/>
      <c r="B1367"/>
      <c r="C1367"/>
      <c r="D1367"/>
      <c r="E1367"/>
      <c r="F1367"/>
      <c r="G1367" s="5"/>
      <c r="H1367"/>
      <c r="I1367"/>
    </row>
    <row r="1368" spans="1:9" ht="12.75">
      <c r="A1368"/>
      <c r="B1368"/>
      <c r="C1368"/>
      <c r="D1368"/>
      <c r="E1368"/>
      <c r="F1368"/>
      <c r="G1368" s="5"/>
      <c r="H1368"/>
      <c r="I1368"/>
    </row>
    <row r="1369" spans="1:9" ht="12.75">
      <c r="A1369"/>
      <c r="B1369"/>
      <c r="C1369"/>
      <c r="D1369"/>
      <c r="E1369"/>
      <c r="F1369"/>
      <c r="G1369" s="5"/>
      <c r="H1369"/>
      <c r="I1369"/>
    </row>
    <row r="1370" spans="1:9" ht="12.75">
      <c r="A1370"/>
      <c r="B1370"/>
      <c r="C1370"/>
      <c r="D1370"/>
      <c r="E1370"/>
      <c r="F1370"/>
      <c r="G1370" s="5"/>
      <c r="H1370"/>
      <c r="I1370"/>
    </row>
    <row r="1371" spans="1:9" ht="12.75">
      <c r="A1371"/>
      <c r="B1371"/>
      <c r="C1371"/>
      <c r="D1371"/>
      <c r="E1371"/>
      <c r="F1371"/>
      <c r="G1371" s="5"/>
      <c r="H1371"/>
      <c r="I1371"/>
    </row>
    <row r="1372" spans="1:9" ht="12.75">
      <c r="A1372"/>
      <c r="B1372"/>
      <c r="C1372"/>
      <c r="D1372"/>
      <c r="E1372"/>
      <c r="F1372"/>
      <c r="G1372" s="5"/>
      <c r="H1372"/>
      <c r="I1372"/>
    </row>
    <row r="1373" spans="1:9" ht="12.75">
      <c r="A1373"/>
      <c r="B1373"/>
      <c r="C1373"/>
      <c r="D1373"/>
      <c r="E1373"/>
      <c r="F1373"/>
      <c r="G1373" s="5"/>
      <c r="H1373"/>
      <c r="I1373"/>
    </row>
    <row r="1374" spans="1:9" ht="12.75">
      <c r="A1374"/>
      <c r="B1374"/>
      <c r="C1374"/>
      <c r="D1374"/>
      <c r="E1374"/>
      <c r="F1374"/>
      <c r="G1374" s="5"/>
      <c r="H1374"/>
      <c r="I1374"/>
    </row>
    <row r="1375" spans="1:9" ht="12.75">
      <c r="A1375"/>
      <c r="B1375"/>
      <c r="C1375"/>
      <c r="D1375"/>
      <c r="E1375"/>
      <c r="F1375"/>
      <c r="G1375" s="5"/>
      <c r="H1375"/>
      <c r="I1375"/>
    </row>
    <row r="1376" spans="1:9" ht="12.75">
      <c r="A1376"/>
      <c r="B1376"/>
      <c r="C1376"/>
      <c r="D1376"/>
      <c r="E1376"/>
      <c r="F1376"/>
      <c r="G1376" s="5"/>
      <c r="H1376"/>
      <c r="I1376"/>
    </row>
    <row r="1377" spans="1:9" ht="12.75">
      <c r="A1377"/>
      <c r="B1377"/>
      <c r="C1377"/>
      <c r="D1377"/>
      <c r="E1377"/>
      <c r="F1377"/>
      <c r="G1377" s="5"/>
      <c r="H1377"/>
      <c r="I1377"/>
    </row>
    <row r="1378" spans="1:9" ht="12.75">
      <c r="A1378"/>
      <c r="B1378"/>
      <c r="C1378"/>
      <c r="D1378"/>
      <c r="E1378"/>
      <c r="F1378"/>
      <c r="G1378" s="5"/>
      <c r="H1378"/>
      <c r="I1378"/>
    </row>
    <row r="1379" spans="1:9" ht="12.75">
      <c r="A1379"/>
      <c r="B1379"/>
      <c r="C1379"/>
      <c r="D1379"/>
      <c r="E1379"/>
      <c r="F1379"/>
      <c r="G1379" s="5"/>
      <c r="H1379"/>
      <c r="I1379"/>
    </row>
    <row r="1380" spans="1:9" ht="12.75">
      <c r="A1380"/>
      <c r="B1380"/>
      <c r="C1380"/>
      <c r="D1380"/>
      <c r="E1380"/>
      <c r="F1380"/>
      <c r="G1380" s="5"/>
      <c r="H1380"/>
      <c r="I1380"/>
    </row>
    <row r="1381" spans="1:9" ht="12.75">
      <c r="A1381"/>
      <c r="B1381"/>
      <c r="C1381"/>
      <c r="D1381"/>
      <c r="E1381"/>
      <c r="F1381"/>
      <c r="G1381" s="5"/>
      <c r="H1381"/>
      <c r="I1381"/>
    </row>
    <row r="1382" spans="1:9" ht="12.75">
      <c r="A1382"/>
      <c r="B1382"/>
      <c r="C1382"/>
      <c r="D1382"/>
      <c r="E1382"/>
      <c r="F1382"/>
      <c r="G1382" s="5"/>
      <c r="H1382"/>
      <c r="I1382"/>
    </row>
    <row r="1383" spans="1:9" ht="12.75">
      <c r="A1383"/>
      <c r="B1383"/>
      <c r="C1383"/>
      <c r="D1383"/>
      <c r="E1383"/>
      <c r="F1383"/>
      <c r="G1383" s="5"/>
      <c r="H1383"/>
      <c r="I1383"/>
    </row>
    <row r="1384" spans="1:9" ht="12.75">
      <c r="A1384"/>
      <c r="B1384"/>
      <c r="C1384"/>
      <c r="D1384"/>
      <c r="E1384"/>
      <c r="F1384"/>
      <c r="G1384" s="5"/>
      <c r="H1384"/>
      <c r="I1384"/>
    </row>
    <row r="1385" spans="1:9" ht="12.75">
      <c r="A1385"/>
      <c r="B1385"/>
      <c r="C1385"/>
      <c r="D1385"/>
      <c r="E1385"/>
      <c r="F1385"/>
      <c r="G1385" s="5"/>
      <c r="H1385"/>
      <c r="I1385"/>
    </row>
    <row r="1386" spans="1:9" ht="12.75">
      <c r="A1386"/>
      <c r="B1386"/>
      <c r="C1386"/>
      <c r="D1386"/>
      <c r="E1386"/>
      <c r="F1386"/>
      <c r="G1386" s="5"/>
      <c r="H1386"/>
      <c r="I1386"/>
    </row>
    <row r="1387" spans="1:9" ht="12.75">
      <c r="A1387"/>
      <c r="B1387"/>
      <c r="C1387"/>
      <c r="D1387"/>
      <c r="E1387"/>
      <c r="F1387"/>
      <c r="G1387" s="5"/>
      <c r="H1387"/>
      <c r="I1387"/>
    </row>
    <row r="1388" spans="1:9" ht="12.75">
      <c r="A1388"/>
      <c r="B1388"/>
      <c r="C1388"/>
      <c r="D1388"/>
      <c r="E1388"/>
      <c r="F1388"/>
      <c r="G1388" s="5"/>
      <c r="H1388"/>
      <c r="I1388"/>
    </row>
    <row r="1389" spans="1:9" ht="12.75">
      <c r="A1389"/>
      <c r="B1389"/>
      <c r="C1389"/>
      <c r="D1389"/>
      <c r="E1389"/>
      <c r="F1389"/>
      <c r="G1389" s="5"/>
      <c r="H1389"/>
      <c r="I1389"/>
    </row>
    <row r="1390" spans="1:9" ht="12.75">
      <c r="A1390"/>
      <c r="B1390"/>
      <c r="C1390"/>
      <c r="D1390"/>
      <c r="E1390"/>
      <c r="F1390"/>
      <c r="G1390" s="5"/>
      <c r="H1390"/>
      <c r="I1390"/>
    </row>
    <row r="1391" spans="1:9" ht="12.75">
      <c r="A1391"/>
      <c r="B1391"/>
      <c r="C1391"/>
      <c r="D1391"/>
      <c r="E1391"/>
      <c r="F1391"/>
      <c r="G1391" s="5"/>
      <c r="H1391"/>
      <c r="I1391"/>
    </row>
    <row r="1392" spans="1:9" ht="12.75">
      <c r="A1392"/>
      <c r="B1392"/>
      <c r="C1392"/>
      <c r="D1392"/>
      <c r="E1392"/>
      <c r="F1392"/>
      <c r="G1392" s="5"/>
      <c r="H1392"/>
      <c r="I1392"/>
    </row>
    <row r="1393" spans="1:9" ht="12.75">
      <c r="A1393"/>
      <c r="B1393"/>
      <c r="C1393"/>
      <c r="D1393"/>
      <c r="E1393"/>
      <c r="F1393"/>
      <c r="G1393" s="5"/>
      <c r="H1393"/>
      <c r="I1393"/>
    </row>
    <row r="1394" spans="1:9" ht="12.75">
      <c r="A1394"/>
      <c r="B1394"/>
      <c r="C1394"/>
      <c r="D1394"/>
      <c r="E1394"/>
      <c r="F1394"/>
      <c r="G1394" s="5"/>
      <c r="H1394"/>
      <c r="I1394"/>
    </row>
    <row r="1395" spans="1:9" ht="12.75">
      <c r="A1395"/>
      <c r="B1395"/>
      <c r="C1395"/>
      <c r="D1395"/>
      <c r="E1395"/>
      <c r="F1395"/>
      <c r="G1395" s="5"/>
      <c r="H1395"/>
      <c r="I1395"/>
    </row>
    <row r="1396" spans="1:9" ht="12.75">
      <c r="A1396"/>
      <c r="B1396"/>
      <c r="C1396"/>
      <c r="D1396"/>
      <c r="E1396"/>
      <c r="F1396"/>
      <c r="G1396" s="5"/>
      <c r="H1396"/>
      <c r="I1396"/>
    </row>
    <row r="1397" spans="1:9" ht="12.75">
      <c r="A1397"/>
      <c r="B1397"/>
      <c r="C1397"/>
      <c r="D1397"/>
      <c r="E1397"/>
      <c r="F1397"/>
      <c r="G1397" s="5"/>
      <c r="H1397"/>
      <c r="I1397"/>
    </row>
    <row r="1398" spans="1:9" ht="12.75">
      <c r="A1398"/>
      <c r="B1398"/>
      <c r="C1398"/>
      <c r="D1398"/>
      <c r="E1398"/>
      <c r="F1398"/>
      <c r="G1398" s="5"/>
      <c r="H1398"/>
      <c r="I1398"/>
    </row>
    <row r="1399" spans="1:9" ht="12.75">
      <c r="A1399"/>
      <c r="B1399"/>
      <c r="C1399"/>
      <c r="D1399"/>
      <c r="E1399"/>
      <c r="F1399"/>
      <c r="G1399" s="5"/>
      <c r="H1399"/>
      <c r="I1399"/>
    </row>
    <row r="1400" spans="1:9" ht="12.75">
      <c r="A1400"/>
      <c r="B1400"/>
      <c r="C1400"/>
      <c r="D1400"/>
      <c r="E1400"/>
      <c r="F1400"/>
      <c r="G1400" s="5"/>
      <c r="H1400"/>
      <c r="I1400"/>
    </row>
    <row r="1401" spans="1:9" ht="12.75">
      <c r="A1401"/>
      <c r="B1401"/>
      <c r="C1401"/>
      <c r="D1401"/>
      <c r="E1401"/>
      <c r="F1401"/>
      <c r="G1401" s="5"/>
      <c r="H1401"/>
      <c r="I1401"/>
    </row>
    <row r="1402" spans="1:9" ht="12.75">
      <c r="A1402"/>
      <c r="B1402"/>
      <c r="C1402"/>
      <c r="D1402"/>
      <c r="E1402"/>
      <c r="F1402"/>
      <c r="G1402" s="5"/>
      <c r="H1402"/>
      <c r="I1402"/>
    </row>
    <row r="1403" spans="1:9" ht="12.75">
      <c r="A1403"/>
      <c r="B1403"/>
      <c r="C1403"/>
      <c r="D1403"/>
      <c r="E1403"/>
      <c r="F1403"/>
      <c r="G1403" s="5"/>
      <c r="H1403"/>
      <c r="I1403"/>
    </row>
    <row r="1404" spans="1:9" ht="12.75">
      <c r="A1404"/>
      <c r="B1404"/>
      <c r="C1404"/>
      <c r="D1404"/>
      <c r="E1404"/>
      <c r="F1404"/>
      <c r="G1404" s="5"/>
      <c r="H1404"/>
      <c r="I1404"/>
    </row>
    <row r="1405" spans="1:9" ht="12.75">
      <c r="A1405"/>
      <c r="B1405"/>
      <c r="C1405"/>
      <c r="D1405"/>
      <c r="E1405"/>
      <c r="F1405"/>
      <c r="G1405" s="5"/>
      <c r="H1405"/>
      <c r="I1405"/>
    </row>
    <row r="1406" spans="1:9" ht="12.75">
      <c r="A1406"/>
      <c r="B1406"/>
      <c r="C1406"/>
      <c r="D1406"/>
      <c r="E1406"/>
      <c r="F1406"/>
      <c r="G1406" s="5"/>
      <c r="H1406"/>
      <c r="I1406"/>
    </row>
    <row r="1407" spans="1:9" ht="12.75">
      <c r="A1407"/>
      <c r="B1407"/>
      <c r="C1407"/>
      <c r="D1407"/>
      <c r="E1407"/>
      <c r="F1407"/>
      <c r="G1407" s="5"/>
      <c r="H1407"/>
      <c r="I1407"/>
    </row>
    <row r="1408" spans="1:9" ht="12.75">
      <c r="A1408"/>
      <c r="B1408"/>
      <c r="C1408"/>
      <c r="D1408"/>
      <c r="E1408"/>
      <c r="F1408"/>
      <c r="G1408" s="5"/>
      <c r="H1408"/>
      <c r="I1408"/>
    </row>
    <row r="1409" spans="1:9" ht="12.75">
      <c r="A1409"/>
      <c r="B1409"/>
      <c r="C1409"/>
      <c r="D1409"/>
      <c r="E1409"/>
      <c r="F1409"/>
      <c r="G1409" s="5"/>
      <c r="H1409"/>
      <c r="I1409"/>
    </row>
    <row r="1410" spans="1:9" ht="12.75">
      <c r="A1410"/>
      <c r="B1410"/>
      <c r="C1410"/>
      <c r="D1410"/>
      <c r="E1410"/>
      <c r="F1410"/>
      <c r="G1410" s="5"/>
      <c r="H1410"/>
      <c r="I1410"/>
    </row>
    <row r="1411" spans="1:9" ht="12.75">
      <c r="A1411"/>
      <c r="B1411"/>
      <c r="C1411"/>
      <c r="D1411"/>
      <c r="E1411"/>
      <c r="F1411"/>
      <c r="G1411" s="5"/>
      <c r="H1411"/>
      <c r="I1411"/>
    </row>
    <row r="1412" spans="1:9" ht="12.75">
      <c r="A1412"/>
      <c r="B1412"/>
      <c r="C1412"/>
      <c r="D1412"/>
      <c r="E1412"/>
      <c r="F1412"/>
      <c r="G1412" s="5"/>
      <c r="H1412"/>
      <c r="I1412"/>
    </row>
    <row r="1413" spans="1:9" ht="12.75">
      <c r="A1413"/>
      <c r="B1413"/>
      <c r="C1413"/>
      <c r="D1413"/>
      <c r="E1413"/>
      <c r="F1413"/>
      <c r="G1413" s="5"/>
      <c r="H1413"/>
      <c r="I1413"/>
    </row>
    <row r="1414" spans="1:9" ht="12.75">
      <c r="A1414"/>
      <c r="B1414"/>
      <c r="C1414"/>
      <c r="D1414"/>
      <c r="E1414"/>
      <c r="F1414"/>
      <c r="G1414" s="5"/>
      <c r="H1414"/>
      <c r="I1414"/>
    </row>
    <row r="1415" spans="1:9" ht="12.75">
      <c r="A1415"/>
      <c r="B1415"/>
      <c r="C1415"/>
      <c r="D1415"/>
      <c r="E1415"/>
      <c r="F1415"/>
      <c r="G1415" s="5"/>
      <c r="H1415"/>
      <c r="I1415"/>
    </row>
    <row r="1416" spans="1:9" ht="12.75">
      <c r="A1416"/>
      <c r="B1416"/>
      <c r="C1416"/>
      <c r="D1416"/>
      <c r="E1416"/>
      <c r="F1416"/>
      <c r="G1416" s="5"/>
      <c r="H1416"/>
      <c r="I1416"/>
    </row>
    <row r="1417" spans="1:9" ht="12.75">
      <c r="A1417"/>
      <c r="B1417"/>
      <c r="C1417"/>
      <c r="D1417"/>
      <c r="E1417"/>
      <c r="F1417"/>
      <c r="G1417" s="5"/>
      <c r="H1417"/>
      <c r="I1417"/>
    </row>
    <row r="1418" spans="1:9" ht="12.75">
      <c r="A1418"/>
      <c r="B1418"/>
      <c r="C1418"/>
      <c r="D1418"/>
      <c r="E1418"/>
      <c r="F1418"/>
      <c r="G1418" s="5"/>
      <c r="H1418"/>
      <c r="I1418"/>
    </row>
    <row r="1419" spans="1:9" ht="12.75">
      <c r="A1419"/>
      <c r="B1419"/>
      <c r="C1419"/>
      <c r="D1419"/>
      <c r="E1419"/>
      <c r="F1419"/>
      <c r="G1419" s="5"/>
      <c r="H1419"/>
      <c r="I1419"/>
    </row>
    <row r="1420" spans="1:9" ht="12.75">
      <c r="A1420"/>
      <c r="B1420"/>
      <c r="C1420"/>
      <c r="D1420"/>
      <c r="E1420"/>
      <c r="F1420"/>
      <c r="G1420" s="5"/>
      <c r="H1420"/>
      <c r="I1420"/>
    </row>
    <row r="1421" spans="1:9" ht="12.75">
      <c r="A1421"/>
      <c r="B1421"/>
      <c r="C1421"/>
      <c r="D1421"/>
      <c r="E1421"/>
      <c r="F1421"/>
      <c r="G1421" s="5"/>
      <c r="H1421"/>
      <c r="I1421"/>
    </row>
    <row r="1422" spans="1:9" ht="12.75">
      <c r="A1422"/>
      <c r="B1422"/>
      <c r="C1422"/>
      <c r="D1422"/>
      <c r="E1422"/>
      <c r="F1422"/>
      <c r="G1422" s="5"/>
      <c r="H1422"/>
      <c r="I1422"/>
    </row>
    <row r="1423" spans="1:9" ht="12.75">
      <c r="A1423"/>
      <c r="B1423"/>
      <c r="C1423"/>
      <c r="D1423"/>
      <c r="E1423"/>
      <c r="F1423"/>
      <c r="G1423" s="5"/>
      <c r="H1423"/>
      <c r="I1423"/>
    </row>
    <row r="1424" spans="1:9" ht="12.75">
      <c r="A1424"/>
      <c r="B1424"/>
      <c r="C1424"/>
      <c r="D1424"/>
      <c r="E1424"/>
      <c r="F1424"/>
      <c r="G1424" s="5"/>
      <c r="H1424"/>
      <c r="I1424"/>
    </row>
    <row r="1425" spans="1:9" ht="12.75">
      <c r="A1425"/>
      <c r="B1425"/>
      <c r="C1425"/>
      <c r="D1425"/>
      <c r="E1425"/>
      <c r="F1425"/>
      <c r="G1425" s="5"/>
      <c r="H1425"/>
      <c r="I1425"/>
    </row>
    <row r="1426" spans="1:9" ht="12.75">
      <c r="A1426"/>
      <c r="B1426"/>
      <c r="C1426"/>
      <c r="D1426"/>
      <c r="E1426"/>
      <c r="F1426"/>
      <c r="G1426" s="5"/>
      <c r="H1426"/>
      <c r="I1426"/>
    </row>
    <row r="1427" spans="1:9" ht="12.75">
      <c r="A1427"/>
      <c r="B1427"/>
      <c r="C1427"/>
      <c r="D1427"/>
      <c r="E1427"/>
      <c r="F1427"/>
      <c r="G1427" s="5"/>
      <c r="H1427"/>
      <c r="I1427"/>
    </row>
    <row r="1428" spans="1:9" ht="12.75">
      <c r="A1428"/>
      <c r="B1428"/>
      <c r="C1428"/>
      <c r="D1428"/>
      <c r="E1428"/>
      <c r="F1428"/>
      <c r="G1428" s="5"/>
      <c r="H1428"/>
      <c r="I1428"/>
    </row>
    <row r="1429" spans="1:9" ht="12.75">
      <c r="A1429"/>
      <c r="B1429"/>
      <c r="C1429"/>
      <c r="D1429"/>
      <c r="E1429"/>
      <c r="F1429"/>
      <c r="G1429" s="5"/>
      <c r="H1429"/>
      <c r="I1429"/>
    </row>
    <row r="1430" spans="1:9" ht="12.75">
      <c r="A1430"/>
      <c r="B1430"/>
      <c r="C1430"/>
      <c r="D1430"/>
      <c r="E1430"/>
      <c r="F1430"/>
      <c r="G1430" s="5"/>
      <c r="H1430"/>
      <c r="I1430"/>
    </row>
    <row r="1431" spans="1:9" ht="12.75">
      <c r="A1431"/>
      <c r="B1431"/>
      <c r="C1431"/>
      <c r="D1431"/>
      <c r="E1431"/>
      <c r="F1431"/>
      <c r="G1431" s="5"/>
      <c r="H1431"/>
      <c r="I1431"/>
    </row>
    <row r="1432" spans="1:9" ht="12.75">
      <c r="A1432"/>
      <c r="B1432"/>
      <c r="C1432"/>
      <c r="D1432"/>
      <c r="E1432"/>
      <c r="F1432"/>
      <c r="G1432" s="5"/>
      <c r="H1432"/>
      <c r="I1432"/>
    </row>
    <row r="1433" spans="1:9" ht="12.75">
      <c r="A1433"/>
      <c r="B1433"/>
      <c r="C1433"/>
      <c r="D1433"/>
      <c r="E1433"/>
      <c r="F1433"/>
      <c r="G1433" s="5"/>
      <c r="H1433"/>
      <c r="I1433"/>
    </row>
    <row r="1434" spans="1:9" ht="12.75">
      <c r="A1434"/>
      <c r="B1434"/>
      <c r="C1434"/>
      <c r="D1434"/>
      <c r="E1434"/>
      <c r="F1434"/>
      <c r="G1434" s="5"/>
      <c r="H1434"/>
      <c r="I1434"/>
    </row>
    <row r="1435" spans="1:9" ht="12.75">
      <c r="A1435"/>
      <c r="B1435"/>
      <c r="C1435"/>
      <c r="D1435"/>
      <c r="E1435"/>
      <c r="F1435"/>
      <c r="G1435" s="5"/>
      <c r="H1435"/>
      <c r="I1435"/>
    </row>
    <row r="1436" spans="1:9" ht="12.75">
      <c r="A1436"/>
      <c r="B1436"/>
      <c r="C1436"/>
      <c r="D1436"/>
      <c r="E1436"/>
      <c r="F1436"/>
      <c r="G1436" s="5"/>
      <c r="H1436"/>
      <c r="I1436"/>
    </row>
    <row r="1437" spans="1:9" ht="12.75">
      <c r="A1437"/>
      <c r="B1437"/>
      <c r="C1437"/>
      <c r="D1437"/>
      <c r="E1437"/>
      <c r="F1437"/>
      <c r="G1437" s="5"/>
      <c r="H1437"/>
      <c r="I1437"/>
    </row>
    <row r="1438" spans="1:9" ht="12.75">
      <c r="A1438"/>
      <c r="B1438"/>
      <c r="C1438"/>
      <c r="D1438"/>
      <c r="E1438"/>
      <c r="F1438"/>
      <c r="G1438" s="5"/>
      <c r="H1438"/>
      <c r="I1438"/>
    </row>
    <row r="1439" spans="1:9" ht="12.75">
      <c r="A1439"/>
      <c r="B1439"/>
      <c r="C1439"/>
      <c r="D1439"/>
      <c r="E1439"/>
      <c r="F1439"/>
      <c r="G1439" s="5"/>
      <c r="H1439"/>
      <c r="I1439"/>
    </row>
    <row r="1440" spans="1:9" ht="12.75">
      <c r="A1440"/>
      <c r="B1440"/>
      <c r="C1440"/>
      <c r="D1440"/>
      <c r="E1440"/>
      <c r="F1440"/>
      <c r="G1440" s="5"/>
      <c r="H1440"/>
      <c r="I1440"/>
    </row>
    <row r="1441" spans="1:9" ht="12.75">
      <c r="A1441"/>
      <c r="B1441"/>
      <c r="C1441"/>
      <c r="D1441"/>
      <c r="E1441"/>
      <c r="F1441"/>
      <c r="G1441" s="5"/>
      <c r="H1441"/>
      <c r="I1441"/>
    </row>
    <row r="1442" spans="1:9" ht="12.75">
      <c r="A1442"/>
      <c r="B1442"/>
      <c r="C1442"/>
      <c r="D1442"/>
      <c r="E1442"/>
      <c r="F1442"/>
      <c r="G1442" s="5"/>
      <c r="H1442"/>
      <c r="I1442"/>
    </row>
    <row r="1443" spans="1:9" ht="12.75">
      <c r="A1443"/>
      <c r="B1443"/>
      <c r="C1443"/>
      <c r="D1443"/>
      <c r="E1443"/>
      <c r="F1443"/>
      <c r="G1443" s="5"/>
      <c r="H1443"/>
      <c r="I1443"/>
    </row>
    <row r="1444" spans="1:9" ht="12.75">
      <c r="A1444"/>
      <c r="B1444"/>
      <c r="C1444"/>
      <c r="D1444"/>
      <c r="E1444"/>
      <c r="F1444"/>
      <c r="G1444" s="5"/>
      <c r="H1444"/>
      <c r="I1444"/>
    </row>
    <row r="1445" spans="1:9" ht="12.75">
      <c r="A1445"/>
      <c r="B1445"/>
      <c r="C1445"/>
      <c r="D1445"/>
      <c r="E1445"/>
      <c r="F1445"/>
      <c r="G1445" s="5"/>
      <c r="H1445"/>
      <c r="I1445"/>
    </row>
    <row r="1446" spans="1:9" ht="12.75">
      <c r="A1446"/>
      <c r="B1446"/>
      <c r="C1446"/>
      <c r="D1446"/>
      <c r="E1446"/>
      <c r="F1446"/>
      <c r="G1446" s="5"/>
      <c r="H1446"/>
      <c r="I1446"/>
    </row>
    <row r="1447" spans="1:9" ht="12.75">
      <c r="A1447"/>
      <c r="B1447"/>
      <c r="C1447"/>
      <c r="D1447"/>
      <c r="E1447"/>
      <c r="F1447"/>
      <c r="G1447" s="5"/>
      <c r="H1447"/>
      <c r="I1447"/>
    </row>
    <row r="1448" spans="1:9" ht="12.75">
      <c r="A1448"/>
      <c r="B1448"/>
      <c r="C1448"/>
      <c r="D1448"/>
      <c r="E1448"/>
      <c r="F1448"/>
      <c r="G1448" s="5"/>
      <c r="H1448"/>
      <c r="I1448"/>
    </row>
    <row r="1449" spans="1:9" ht="12.75">
      <c r="A1449"/>
      <c r="B1449"/>
      <c r="C1449"/>
      <c r="D1449"/>
      <c r="E1449"/>
      <c r="F1449"/>
      <c r="G1449" s="5"/>
      <c r="H1449"/>
      <c r="I1449"/>
    </row>
    <row r="1450" spans="1:9" ht="12.75">
      <c r="A1450"/>
      <c r="B1450"/>
      <c r="C1450"/>
      <c r="D1450"/>
      <c r="E1450"/>
      <c r="F1450"/>
      <c r="G1450" s="5"/>
      <c r="H1450"/>
      <c r="I1450"/>
    </row>
    <row r="1451" spans="1:9" ht="12.75">
      <c r="A1451"/>
      <c r="B1451"/>
      <c r="C1451"/>
      <c r="D1451"/>
      <c r="E1451"/>
      <c r="F1451"/>
      <c r="G1451" s="5"/>
      <c r="H1451"/>
      <c r="I1451"/>
    </row>
    <row r="1452" spans="1:9" ht="12.75">
      <c r="A1452"/>
      <c r="B1452"/>
      <c r="C1452"/>
      <c r="D1452"/>
      <c r="E1452"/>
      <c r="F1452"/>
      <c r="G1452" s="5"/>
      <c r="H1452"/>
      <c r="I1452"/>
    </row>
    <row r="1453" spans="1:9" ht="12.75">
      <c r="A1453"/>
      <c r="B1453"/>
      <c r="C1453"/>
      <c r="D1453"/>
      <c r="E1453"/>
      <c r="F1453"/>
      <c r="G1453" s="5"/>
      <c r="H1453"/>
      <c r="I1453"/>
    </row>
    <row r="1454" spans="1:9" ht="12.75">
      <c r="A1454"/>
      <c r="B1454"/>
      <c r="C1454"/>
      <c r="D1454"/>
      <c r="E1454"/>
      <c r="F1454"/>
      <c r="G1454" s="5"/>
      <c r="H1454"/>
      <c r="I1454"/>
    </row>
    <row r="1455" spans="1:9" ht="12.75">
      <c r="A1455"/>
      <c r="B1455"/>
      <c r="C1455"/>
      <c r="D1455"/>
      <c r="E1455"/>
      <c r="F1455"/>
      <c r="G1455" s="5"/>
      <c r="H1455"/>
      <c r="I1455"/>
    </row>
    <row r="1456" spans="1:9" ht="12.75">
      <c r="A1456"/>
      <c r="B1456"/>
      <c r="C1456"/>
      <c r="D1456"/>
      <c r="E1456"/>
      <c r="F1456"/>
      <c r="G1456" s="5"/>
      <c r="H1456"/>
      <c r="I1456"/>
    </row>
    <row r="1457" spans="1:9" ht="12.75">
      <c r="A1457"/>
      <c r="B1457"/>
      <c r="C1457"/>
      <c r="D1457"/>
      <c r="E1457"/>
      <c r="F1457"/>
      <c r="G1457" s="5"/>
      <c r="H1457"/>
      <c r="I1457"/>
    </row>
    <row r="1458" spans="1:9" ht="12.75">
      <c r="A1458"/>
      <c r="B1458"/>
      <c r="C1458"/>
      <c r="D1458"/>
      <c r="E1458"/>
      <c r="F1458"/>
      <c r="G1458" s="5"/>
      <c r="H1458"/>
      <c r="I1458"/>
    </row>
    <row r="1459" spans="1:9" ht="12.75">
      <c r="A1459"/>
      <c r="B1459"/>
      <c r="C1459"/>
      <c r="D1459"/>
      <c r="E1459"/>
      <c r="F1459"/>
      <c r="G1459" s="5"/>
      <c r="H1459"/>
      <c r="I1459"/>
    </row>
    <row r="1460" spans="1:9" ht="12.75">
      <c r="A1460"/>
      <c r="B1460"/>
      <c r="C1460"/>
      <c r="D1460"/>
      <c r="E1460"/>
      <c r="F1460"/>
      <c r="G1460" s="5"/>
      <c r="H1460"/>
      <c r="I1460"/>
    </row>
    <row r="1461" spans="1:9" ht="12.75">
      <c r="A1461"/>
      <c r="B1461"/>
      <c r="C1461"/>
      <c r="D1461"/>
      <c r="E1461"/>
      <c r="F1461"/>
      <c r="G1461" s="5"/>
      <c r="H1461"/>
      <c r="I1461"/>
    </row>
    <row r="1462" spans="1:9" ht="12.75">
      <c r="A1462"/>
      <c r="B1462"/>
      <c r="C1462"/>
      <c r="D1462"/>
      <c r="E1462"/>
      <c r="F1462"/>
      <c r="G1462" s="5"/>
      <c r="H1462"/>
      <c r="I1462"/>
    </row>
    <row r="1463" spans="1:9" ht="12.75">
      <c r="A1463"/>
      <c r="B1463"/>
      <c r="C1463"/>
      <c r="D1463"/>
      <c r="E1463"/>
      <c r="F1463"/>
      <c r="G1463" s="5"/>
      <c r="H1463"/>
      <c r="I1463"/>
    </row>
    <row r="1464" spans="1:9" ht="12.75">
      <c r="A1464"/>
      <c r="B1464"/>
      <c r="C1464"/>
      <c r="D1464"/>
      <c r="E1464"/>
      <c r="F1464"/>
      <c r="G1464" s="5"/>
      <c r="H1464"/>
      <c r="I1464"/>
    </row>
    <row r="1465" spans="1:9" ht="12.75">
      <c r="A1465"/>
      <c r="B1465"/>
      <c r="C1465"/>
      <c r="D1465"/>
      <c r="E1465"/>
      <c r="F1465"/>
      <c r="G1465" s="5"/>
      <c r="H1465"/>
      <c r="I1465"/>
    </row>
    <row r="1466" spans="1:9" ht="12.75">
      <c r="A1466"/>
      <c r="B1466"/>
      <c r="C1466"/>
      <c r="D1466"/>
      <c r="E1466"/>
      <c r="F1466"/>
      <c r="G1466" s="5"/>
      <c r="H1466"/>
      <c r="I1466"/>
    </row>
    <row r="1467" spans="1:9" ht="12.75">
      <c r="A1467"/>
      <c r="B1467"/>
      <c r="C1467"/>
      <c r="D1467"/>
      <c r="E1467"/>
      <c r="F1467"/>
      <c r="G1467" s="5"/>
      <c r="H1467"/>
      <c r="I1467"/>
    </row>
    <row r="1468" spans="1:9" ht="12.75">
      <c r="A1468"/>
      <c r="B1468"/>
      <c r="C1468"/>
      <c r="D1468"/>
      <c r="E1468"/>
      <c r="F1468"/>
      <c r="G1468" s="5"/>
      <c r="H1468"/>
      <c r="I1468"/>
    </row>
    <row r="1469" spans="1:9" ht="12.75">
      <c r="A1469"/>
      <c r="B1469"/>
      <c r="C1469"/>
      <c r="D1469"/>
      <c r="E1469"/>
      <c r="F1469"/>
      <c r="G1469" s="5"/>
      <c r="H1469"/>
      <c r="I1469"/>
    </row>
    <row r="1470" spans="1:9" ht="12.75">
      <c r="A1470"/>
      <c r="B1470"/>
      <c r="C1470"/>
      <c r="D1470"/>
      <c r="E1470"/>
      <c r="F1470"/>
      <c r="G1470" s="5"/>
      <c r="H1470"/>
      <c r="I1470"/>
    </row>
    <row r="1471" spans="1:9" ht="12.75">
      <c r="A1471"/>
      <c r="B1471"/>
      <c r="C1471"/>
      <c r="D1471"/>
      <c r="E1471"/>
      <c r="F1471"/>
      <c r="G1471" s="5"/>
      <c r="H1471"/>
      <c r="I1471"/>
    </row>
    <row r="1472" spans="1:9" ht="12.75">
      <c r="A1472"/>
      <c r="B1472"/>
      <c r="C1472"/>
      <c r="D1472"/>
      <c r="E1472"/>
      <c r="F1472"/>
      <c r="G1472" s="5"/>
      <c r="H1472"/>
      <c r="I1472"/>
    </row>
    <row r="1473" spans="1:9" ht="12.75">
      <c r="A1473"/>
      <c r="B1473"/>
      <c r="C1473"/>
      <c r="D1473"/>
      <c r="E1473"/>
      <c r="F1473"/>
      <c r="G1473" s="5"/>
      <c r="H1473"/>
      <c r="I1473"/>
    </row>
    <row r="1474" spans="1:9" ht="12.75">
      <c r="A1474"/>
      <c r="B1474"/>
      <c r="C1474"/>
      <c r="D1474"/>
      <c r="E1474"/>
      <c r="F1474"/>
      <c r="G1474" s="5"/>
      <c r="H1474"/>
      <c r="I1474"/>
    </row>
    <row r="1475" spans="1:9" ht="12.75">
      <c r="A1475"/>
      <c r="B1475"/>
      <c r="C1475"/>
      <c r="D1475"/>
      <c r="E1475"/>
      <c r="F1475"/>
      <c r="G1475" s="5"/>
      <c r="H1475"/>
      <c r="I1475"/>
    </row>
    <row r="1476" spans="1:9" ht="12.75">
      <c r="A1476"/>
      <c r="B1476"/>
      <c r="C1476"/>
      <c r="D1476"/>
      <c r="E1476"/>
      <c r="F1476"/>
      <c r="G1476" s="5"/>
      <c r="H1476"/>
      <c r="I1476"/>
    </row>
    <row r="1477" spans="1:9" ht="12.75">
      <c r="A1477"/>
      <c r="B1477"/>
      <c r="C1477"/>
      <c r="D1477"/>
      <c r="E1477"/>
      <c r="F1477"/>
      <c r="G1477" s="5"/>
      <c r="H1477"/>
      <c r="I1477"/>
    </row>
    <row r="1478" spans="1:9" ht="12.75">
      <c r="A1478"/>
      <c r="B1478"/>
      <c r="C1478"/>
      <c r="D1478"/>
      <c r="E1478"/>
      <c r="F1478"/>
      <c r="G1478" s="5"/>
      <c r="H1478"/>
      <c r="I1478"/>
    </row>
    <row r="1479" spans="1:9" ht="12.75">
      <c r="A1479"/>
      <c r="B1479"/>
      <c r="C1479"/>
      <c r="D1479"/>
      <c r="E1479"/>
      <c r="F1479"/>
      <c r="G1479" s="5"/>
      <c r="H1479"/>
      <c r="I1479"/>
    </row>
    <row r="1480" spans="1:9" ht="12.75">
      <c r="A1480"/>
      <c r="B1480"/>
      <c r="C1480"/>
      <c r="D1480"/>
      <c r="E1480"/>
      <c r="F1480"/>
      <c r="G1480" s="5"/>
      <c r="H1480"/>
      <c r="I1480"/>
    </row>
    <row r="1481" spans="1:9" ht="12.75">
      <c r="A1481"/>
      <c r="B1481"/>
      <c r="C1481"/>
      <c r="D1481"/>
      <c r="E1481"/>
      <c r="F1481"/>
      <c r="G1481" s="5"/>
      <c r="H1481"/>
      <c r="I1481"/>
    </row>
    <row r="1482" spans="1:9" ht="12.75">
      <c r="A1482"/>
      <c r="B1482"/>
      <c r="C1482"/>
      <c r="D1482"/>
      <c r="E1482"/>
      <c r="F1482"/>
      <c r="G1482" s="5"/>
      <c r="H1482"/>
      <c r="I1482"/>
    </row>
    <row r="1483" spans="1:9" ht="12.75">
      <c r="A1483"/>
      <c r="B1483"/>
      <c r="C1483"/>
      <c r="D1483"/>
      <c r="E1483"/>
      <c r="F1483"/>
      <c r="G1483" s="5"/>
      <c r="H1483"/>
      <c r="I1483"/>
    </row>
    <row r="1484" spans="1:9" ht="12.75">
      <c r="A1484"/>
      <c r="B1484"/>
      <c r="C1484"/>
      <c r="D1484"/>
      <c r="E1484"/>
      <c r="F1484"/>
      <c r="G1484" s="5"/>
      <c r="H1484"/>
      <c r="I1484"/>
    </row>
    <row r="1485" spans="1:9" ht="12.75">
      <c r="A1485"/>
      <c r="B1485"/>
      <c r="C1485"/>
      <c r="D1485"/>
      <c r="E1485"/>
      <c r="F1485"/>
      <c r="G1485" s="5"/>
      <c r="H1485"/>
      <c r="I1485"/>
    </row>
    <row r="1486" spans="1:9" ht="12.75">
      <c r="A1486"/>
      <c r="B1486"/>
      <c r="C1486"/>
      <c r="D1486"/>
      <c r="E1486"/>
      <c r="F1486"/>
      <c r="G1486" s="5"/>
      <c r="H1486"/>
      <c r="I1486"/>
    </row>
    <row r="1487" spans="1:9" ht="12.75">
      <c r="A1487"/>
      <c r="B1487"/>
      <c r="C1487"/>
      <c r="D1487"/>
      <c r="E1487"/>
      <c r="F1487"/>
      <c r="G1487" s="5"/>
      <c r="H1487"/>
      <c r="I1487"/>
    </row>
    <row r="1488" spans="1:9" ht="12.75">
      <c r="A1488"/>
      <c r="B1488"/>
      <c r="C1488"/>
      <c r="D1488"/>
      <c r="E1488"/>
      <c r="F1488"/>
      <c r="G1488" s="5"/>
      <c r="H1488"/>
      <c r="I1488"/>
    </row>
    <row r="1489" spans="1:9" ht="12.75">
      <c r="A1489"/>
      <c r="B1489"/>
      <c r="C1489"/>
      <c r="D1489"/>
      <c r="E1489"/>
      <c r="F1489"/>
      <c r="G1489" s="5"/>
      <c r="H1489"/>
      <c r="I1489"/>
    </row>
    <row r="1490" spans="1:9" ht="12.75">
      <c r="A1490"/>
      <c r="B1490"/>
      <c r="C1490"/>
      <c r="D1490"/>
      <c r="E1490"/>
      <c r="F1490"/>
      <c r="G1490" s="5"/>
      <c r="H1490"/>
      <c r="I1490"/>
    </row>
    <row r="1491" spans="1:9" ht="12.75">
      <c r="A1491"/>
      <c r="B1491"/>
      <c r="C1491"/>
      <c r="D1491"/>
      <c r="E1491"/>
      <c r="F1491"/>
      <c r="G1491" s="5"/>
      <c r="H1491"/>
      <c r="I1491"/>
    </row>
    <row r="1492" spans="1:9" ht="12.75">
      <c r="A1492"/>
      <c r="B1492"/>
      <c r="C1492"/>
      <c r="D1492"/>
      <c r="E1492"/>
      <c r="F1492"/>
      <c r="G1492" s="5"/>
      <c r="H1492"/>
      <c r="I1492"/>
    </row>
    <row r="1493" spans="1:9" ht="12.75">
      <c r="A1493"/>
      <c r="B1493"/>
      <c r="C1493"/>
      <c r="D1493"/>
      <c r="E1493"/>
      <c r="F1493"/>
      <c r="G1493" s="5"/>
      <c r="H1493"/>
      <c r="I1493"/>
    </row>
    <row r="1494" spans="1:9" ht="12.75">
      <c r="A1494"/>
      <c r="B1494"/>
      <c r="C1494"/>
      <c r="D1494"/>
      <c r="E1494"/>
      <c r="F1494"/>
      <c r="G1494" s="5"/>
      <c r="H1494"/>
      <c r="I1494"/>
    </row>
    <row r="1495" spans="1:9" ht="12.75">
      <c r="A1495"/>
      <c r="B1495"/>
      <c r="C1495"/>
      <c r="D1495"/>
      <c r="E1495"/>
      <c r="F1495"/>
      <c r="G1495" s="5"/>
      <c r="H1495"/>
      <c r="I1495"/>
    </row>
    <row r="1496" spans="1:9" ht="12.75">
      <c r="A1496"/>
      <c r="B1496"/>
      <c r="C1496"/>
      <c r="D1496"/>
      <c r="E1496"/>
      <c r="F1496"/>
      <c r="G1496" s="5"/>
      <c r="H1496"/>
      <c r="I1496"/>
    </row>
    <row r="1497" spans="1:9" ht="12.75">
      <c r="A1497"/>
      <c r="B1497"/>
      <c r="C1497"/>
      <c r="D1497"/>
      <c r="E1497"/>
      <c r="F1497"/>
      <c r="G1497" s="5"/>
      <c r="H1497"/>
      <c r="I1497"/>
    </row>
    <row r="1498" spans="1:9" ht="12.75">
      <c r="A1498"/>
      <c r="B1498"/>
      <c r="C1498"/>
      <c r="D1498"/>
      <c r="E1498"/>
      <c r="F1498"/>
      <c r="G1498" s="5"/>
      <c r="H1498"/>
      <c r="I1498"/>
    </row>
    <row r="1499" spans="1:9" ht="12.75">
      <c r="A1499"/>
      <c r="B1499"/>
      <c r="C1499"/>
      <c r="D1499"/>
      <c r="E1499"/>
      <c r="F1499"/>
      <c r="G1499" s="5"/>
      <c r="H1499"/>
      <c r="I1499"/>
    </row>
    <row r="1500" spans="1:9" ht="12.75">
      <c r="A1500"/>
      <c r="B1500"/>
      <c r="C1500"/>
      <c r="D1500"/>
      <c r="E1500"/>
      <c r="F1500"/>
      <c r="G1500" s="5"/>
      <c r="H1500"/>
      <c r="I1500"/>
    </row>
    <row r="1501" spans="1:9" ht="12.75">
      <c r="A1501"/>
      <c r="B1501"/>
      <c r="C1501"/>
      <c r="D1501"/>
      <c r="E1501"/>
      <c r="F1501"/>
      <c r="G1501" s="5"/>
      <c r="H1501"/>
      <c r="I1501"/>
    </row>
    <row r="1502" spans="1:9" ht="12.75">
      <c r="A1502"/>
      <c r="B1502"/>
      <c r="C1502"/>
      <c r="D1502"/>
      <c r="E1502"/>
      <c r="F1502"/>
      <c r="G1502" s="5"/>
      <c r="H1502"/>
      <c r="I1502"/>
    </row>
    <row r="1503" spans="1:9" ht="12.75">
      <c r="A1503"/>
      <c r="B1503"/>
      <c r="C1503"/>
      <c r="D1503"/>
      <c r="E1503"/>
      <c r="F1503"/>
      <c r="G1503" s="5"/>
      <c r="H1503"/>
      <c r="I1503"/>
    </row>
    <row r="1504" spans="1:9" ht="12.75">
      <c r="A1504"/>
      <c r="B1504"/>
      <c r="C1504"/>
      <c r="D1504"/>
      <c r="E1504"/>
      <c r="F1504"/>
      <c r="G1504" s="5"/>
      <c r="H1504"/>
      <c r="I1504"/>
    </row>
    <row r="1505" spans="1:9" ht="12.75">
      <c r="A1505"/>
      <c r="B1505"/>
      <c r="C1505"/>
      <c r="D1505"/>
      <c r="E1505"/>
      <c r="F1505"/>
      <c r="G1505" s="5"/>
      <c r="H1505"/>
      <c r="I1505"/>
    </row>
    <row r="1506" spans="1:9" ht="12.75">
      <c r="A1506"/>
      <c r="B1506"/>
      <c r="C1506"/>
      <c r="D1506"/>
      <c r="E1506"/>
      <c r="F1506"/>
      <c r="G1506" s="5"/>
      <c r="H1506"/>
      <c r="I1506"/>
    </row>
    <row r="1507" spans="1:9" ht="12.75">
      <c r="A1507"/>
      <c r="B1507"/>
      <c r="C1507"/>
      <c r="D1507"/>
      <c r="E1507"/>
      <c r="F1507"/>
      <c r="G1507" s="5"/>
      <c r="H1507"/>
      <c r="I1507"/>
    </row>
    <row r="1508" spans="1:9" ht="12.75">
      <c r="A1508"/>
      <c r="B1508"/>
      <c r="C1508"/>
      <c r="D1508"/>
      <c r="E1508"/>
      <c r="F1508"/>
      <c r="G1508" s="5"/>
      <c r="H1508"/>
      <c r="I1508"/>
    </row>
    <row r="1509" spans="1:9" ht="12.75">
      <c r="A1509"/>
      <c r="B1509"/>
      <c r="C1509"/>
      <c r="D1509"/>
      <c r="E1509"/>
      <c r="F1509"/>
      <c r="G1509" s="5"/>
      <c r="H1509"/>
      <c r="I1509"/>
    </row>
    <row r="1510" spans="1:9" ht="12.75">
      <c r="A1510"/>
      <c r="B1510"/>
      <c r="C1510"/>
      <c r="D1510"/>
      <c r="E1510"/>
      <c r="F1510"/>
      <c r="G1510" s="5"/>
      <c r="H1510"/>
      <c r="I1510"/>
    </row>
    <row r="1511" spans="1:9" ht="12.75">
      <c r="A1511"/>
      <c r="B1511"/>
      <c r="C1511"/>
      <c r="D1511"/>
      <c r="E1511"/>
      <c r="F1511"/>
      <c r="G1511" s="5"/>
      <c r="H1511"/>
      <c r="I1511"/>
    </row>
    <row r="1512" spans="1:9" ht="12.75">
      <c r="A1512"/>
      <c r="B1512"/>
      <c r="C1512"/>
      <c r="D1512"/>
      <c r="E1512"/>
      <c r="F1512"/>
      <c r="G1512" s="5"/>
      <c r="H1512"/>
      <c r="I1512"/>
    </row>
    <row r="1513" spans="1:9" ht="12.75">
      <c r="A1513"/>
      <c r="B1513"/>
      <c r="C1513"/>
      <c r="D1513"/>
      <c r="E1513"/>
      <c r="F1513"/>
      <c r="G1513" s="5"/>
      <c r="H1513"/>
      <c r="I1513"/>
    </row>
    <row r="1514" spans="1:9" ht="12.75">
      <c r="A1514"/>
      <c r="B1514"/>
      <c r="C1514"/>
      <c r="D1514"/>
      <c r="E1514"/>
      <c r="F1514"/>
      <c r="G1514" s="5"/>
      <c r="H1514"/>
      <c r="I1514"/>
    </row>
    <row r="1515" spans="1:9" ht="12.75">
      <c r="A1515"/>
      <c r="B1515"/>
      <c r="C1515"/>
      <c r="D1515"/>
      <c r="E1515"/>
      <c r="F1515"/>
      <c r="G1515" s="5"/>
      <c r="H1515"/>
      <c r="I1515"/>
    </row>
    <row r="1516" spans="1:9" ht="12.75">
      <c r="A1516"/>
      <c r="B1516"/>
      <c r="C1516"/>
      <c r="D1516"/>
      <c r="E1516"/>
      <c r="F1516"/>
      <c r="G1516" s="5"/>
      <c r="H1516"/>
      <c r="I1516"/>
    </row>
    <row r="1517" spans="1:9" ht="12.75">
      <c r="A1517"/>
      <c r="B1517"/>
      <c r="C1517"/>
      <c r="D1517"/>
      <c r="E1517"/>
      <c r="F1517"/>
      <c r="G1517" s="5"/>
      <c r="H1517"/>
      <c r="I1517"/>
    </row>
    <row r="1518" spans="1:9" ht="12.75">
      <c r="A1518"/>
      <c r="B1518"/>
      <c r="C1518"/>
      <c r="D1518"/>
      <c r="E1518"/>
      <c r="F1518"/>
      <c r="G1518" s="5"/>
      <c r="H1518"/>
      <c r="I1518"/>
    </row>
    <row r="1519" spans="1:9" ht="12.75">
      <c r="A1519"/>
      <c r="B1519"/>
      <c r="C1519"/>
      <c r="D1519"/>
      <c r="E1519"/>
      <c r="F1519"/>
      <c r="G1519" s="5"/>
      <c r="H1519"/>
      <c r="I1519"/>
    </row>
    <row r="1520" spans="1:9" ht="12.75">
      <c r="A1520"/>
      <c r="B1520"/>
      <c r="C1520"/>
      <c r="D1520"/>
      <c r="E1520"/>
      <c r="F1520"/>
      <c r="G1520" s="5"/>
      <c r="H1520"/>
      <c r="I1520"/>
    </row>
    <row r="1521" spans="1:9" ht="12.75">
      <c r="A1521"/>
      <c r="B1521"/>
      <c r="C1521"/>
      <c r="D1521"/>
      <c r="E1521"/>
      <c r="F1521"/>
      <c r="G1521" s="5"/>
      <c r="H1521"/>
      <c r="I1521"/>
    </row>
    <row r="1522" spans="1:9" ht="12.75">
      <c r="A1522"/>
      <c r="B1522"/>
      <c r="C1522"/>
      <c r="D1522"/>
      <c r="E1522"/>
      <c r="F1522"/>
      <c r="G1522" s="5"/>
      <c r="H1522"/>
      <c r="I1522"/>
    </row>
    <row r="1523" spans="1:9" ht="12.75">
      <c r="A1523"/>
      <c r="B1523"/>
      <c r="C1523"/>
      <c r="D1523"/>
      <c r="E1523"/>
      <c r="F1523"/>
      <c r="G1523" s="5"/>
      <c r="H1523"/>
      <c r="I1523"/>
    </row>
    <row r="1524" spans="1:9" ht="12.75">
      <c r="A1524"/>
      <c r="B1524"/>
      <c r="C1524"/>
      <c r="D1524"/>
      <c r="E1524"/>
      <c r="F1524"/>
      <c r="G1524" s="5"/>
      <c r="H1524"/>
      <c r="I1524"/>
    </row>
    <row r="1525" spans="1:9" ht="12.75">
      <c r="A1525"/>
      <c r="B1525"/>
      <c r="C1525"/>
      <c r="D1525"/>
      <c r="E1525"/>
      <c r="F1525"/>
      <c r="G1525" s="5"/>
      <c r="H1525"/>
      <c r="I1525"/>
    </row>
    <row r="1526" spans="1:9" ht="12.75">
      <c r="A1526"/>
      <c r="B1526"/>
      <c r="C1526"/>
      <c r="D1526"/>
      <c r="E1526"/>
      <c r="F1526"/>
      <c r="G1526" s="5"/>
      <c r="H1526"/>
      <c r="I1526"/>
    </row>
    <row r="1527" spans="1:9" ht="12.75">
      <c r="A1527"/>
      <c r="B1527"/>
      <c r="C1527"/>
      <c r="D1527"/>
      <c r="E1527"/>
      <c r="F1527"/>
      <c r="G1527" s="5"/>
      <c r="H1527"/>
      <c r="I1527"/>
    </row>
    <row r="1528" spans="1:9" ht="12.75">
      <c r="A1528"/>
      <c r="B1528"/>
      <c r="C1528"/>
      <c r="D1528"/>
      <c r="E1528"/>
      <c r="F1528"/>
      <c r="G1528" s="5"/>
      <c r="H1528"/>
      <c r="I1528"/>
    </row>
    <row r="1529" spans="1:9" ht="12.75">
      <c r="A1529"/>
      <c r="B1529"/>
      <c r="C1529"/>
      <c r="D1529"/>
      <c r="E1529"/>
      <c r="F1529"/>
      <c r="G1529" s="5"/>
      <c r="H1529"/>
      <c r="I1529"/>
    </row>
    <row r="1530" spans="1:9" ht="12.75">
      <c r="A1530"/>
      <c r="B1530"/>
      <c r="C1530"/>
      <c r="D1530"/>
      <c r="E1530"/>
      <c r="F1530"/>
      <c r="G1530" s="5"/>
      <c r="H1530"/>
      <c r="I1530"/>
    </row>
    <row r="1531" spans="1:9" ht="12.75">
      <c r="A1531"/>
      <c r="B1531"/>
      <c r="C1531"/>
      <c r="D1531"/>
      <c r="E1531"/>
      <c r="F1531"/>
      <c r="G1531" s="5"/>
      <c r="H1531"/>
      <c r="I1531"/>
    </row>
    <row r="1532" spans="1:9" ht="12.75">
      <c r="A1532"/>
      <c r="B1532"/>
      <c r="C1532"/>
      <c r="D1532"/>
      <c r="E1532"/>
      <c r="F1532"/>
      <c r="G1532" s="5"/>
      <c r="H1532"/>
      <c r="I1532"/>
    </row>
    <row r="1533" spans="1:9" ht="12.75">
      <c r="A1533"/>
      <c r="B1533"/>
      <c r="C1533"/>
      <c r="D1533"/>
      <c r="E1533"/>
      <c r="F1533"/>
      <c r="G1533" s="5"/>
      <c r="H1533"/>
      <c r="I1533"/>
    </row>
    <row r="1534" spans="1:9" ht="12.75">
      <c r="A1534"/>
      <c r="B1534"/>
      <c r="C1534"/>
      <c r="D1534"/>
      <c r="E1534"/>
      <c r="F1534"/>
      <c r="G1534" s="5"/>
      <c r="H1534"/>
      <c r="I1534"/>
    </row>
    <row r="1535" spans="1:9" ht="12.75">
      <c r="A1535"/>
      <c r="B1535"/>
      <c r="C1535"/>
      <c r="D1535"/>
      <c r="E1535"/>
      <c r="F1535"/>
      <c r="G1535" s="5"/>
      <c r="H1535"/>
      <c r="I1535"/>
    </row>
    <row r="1536" spans="1:9" ht="12.75">
      <c r="A1536"/>
      <c r="B1536"/>
      <c r="C1536"/>
      <c r="D1536"/>
      <c r="E1536"/>
      <c r="F1536"/>
      <c r="G1536" s="5"/>
      <c r="H1536"/>
      <c r="I1536"/>
    </row>
    <row r="1537" spans="1:9" ht="12.75">
      <c r="A1537"/>
      <c r="B1537"/>
      <c r="C1537"/>
      <c r="D1537"/>
      <c r="E1537"/>
      <c r="F1537"/>
      <c r="G1537" s="5"/>
      <c r="H1537"/>
      <c r="I1537"/>
    </row>
    <row r="1538" spans="1:9" ht="12.75">
      <c r="A1538"/>
      <c r="B1538"/>
      <c r="C1538"/>
      <c r="D1538"/>
      <c r="E1538"/>
      <c r="F1538"/>
      <c r="G1538" s="5"/>
      <c r="H1538"/>
      <c r="I1538"/>
    </row>
    <row r="1539" spans="1:9" ht="12.75">
      <c r="A1539"/>
      <c r="B1539"/>
      <c r="C1539"/>
      <c r="D1539"/>
      <c r="E1539"/>
      <c r="F1539"/>
      <c r="G1539" s="5"/>
      <c r="H1539"/>
      <c r="I1539"/>
    </row>
    <row r="1540" spans="1:9" ht="12.75">
      <c r="A1540"/>
      <c r="B1540"/>
      <c r="C1540"/>
      <c r="D1540"/>
      <c r="E1540"/>
      <c r="F1540"/>
      <c r="G1540" s="5"/>
      <c r="H1540"/>
      <c r="I1540"/>
    </row>
    <row r="1541" spans="1:9" ht="12.75">
      <c r="A1541"/>
      <c r="B1541"/>
      <c r="C1541"/>
      <c r="D1541"/>
      <c r="E1541"/>
      <c r="F1541"/>
      <c r="G1541" s="5"/>
      <c r="H1541"/>
      <c r="I1541"/>
    </row>
    <row r="1542" spans="1:9" ht="12.75">
      <c r="A1542"/>
      <c r="B1542"/>
      <c r="C1542"/>
      <c r="D1542"/>
      <c r="E1542"/>
      <c r="F1542"/>
      <c r="G1542" s="5"/>
      <c r="H1542"/>
      <c r="I1542"/>
    </row>
    <row r="1543" spans="1:9" ht="12.75">
      <c r="A1543"/>
      <c r="B1543"/>
      <c r="C1543"/>
      <c r="D1543"/>
      <c r="E1543"/>
      <c r="F1543"/>
      <c r="G1543" s="5"/>
      <c r="H1543"/>
      <c r="I1543"/>
    </row>
    <row r="1544" spans="1:9" ht="12.75">
      <c r="A1544"/>
      <c r="B1544"/>
      <c r="C1544"/>
      <c r="D1544"/>
      <c r="E1544"/>
      <c r="F1544"/>
      <c r="G1544" s="5"/>
      <c r="H1544"/>
      <c r="I1544"/>
    </row>
    <row r="1545" spans="1:9" ht="12.75">
      <c r="A1545"/>
      <c r="B1545"/>
      <c r="C1545"/>
      <c r="D1545"/>
      <c r="E1545"/>
      <c r="F1545"/>
      <c r="G1545" s="5"/>
      <c r="H1545"/>
      <c r="I1545"/>
    </row>
    <row r="1546" spans="1:9" ht="12.75">
      <c r="A1546"/>
      <c r="B1546"/>
      <c r="C1546"/>
      <c r="D1546"/>
      <c r="E1546"/>
      <c r="F1546"/>
      <c r="G1546" s="5"/>
      <c r="H1546"/>
      <c r="I1546"/>
    </row>
    <row r="1547" spans="1:9" ht="12.75">
      <c r="A1547"/>
      <c r="B1547"/>
      <c r="C1547"/>
      <c r="D1547"/>
      <c r="E1547"/>
      <c r="F1547"/>
      <c r="G1547" s="5"/>
      <c r="H1547"/>
      <c r="I1547"/>
    </row>
    <row r="1548" spans="1:9" ht="12.75">
      <c r="A1548"/>
      <c r="B1548"/>
      <c r="C1548"/>
      <c r="D1548"/>
      <c r="E1548"/>
      <c r="F1548"/>
      <c r="G1548" s="5"/>
      <c r="H1548"/>
      <c r="I1548"/>
    </row>
    <row r="1549" spans="1:9" ht="12.75">
      <c r="A1549"/>
      <c r="B1549"/>
      <c r="C1549"/>
      <c r="D1549"/>
      <c r="E1549"/>
      <c r="F1549"/>
      <c r="G1549" s="5"/>
      <c r="H1549"/>
      <c r="I1549"/>
    </row>
    <row r="1550" spans="1:9" ht="12.75">
      <c r="A1550"/>
      <c r="B1550"/>
      <c r="C1550"/>
      <c r="D1550"/>
      <c r="E1550"/>
      <c r="F1550"/>
      <c r="G1550" s="5"/>
      <c r="H1550"/>
      <c r="I1550"/>
    </row>
    <row r="1551" spans="1:9" ht="12.75">
      <c r="A1551"/>
      <c r="B1551"/>
      <c r="C1551"/>
      <c r="D1551"/>
      <c r="E1551"/>
      <c r="F1551"/>
      <c r="G1551" s="5"/>
      <c r="H1551"/>
      <c r="I1551"/>
    </row>
    <row r="1552" spans="1:9" ht="12.75">
      <c r="A1552"/>
      <c r="B1552"/>
      <c r="C1552"/>
      <c r="D1552"/>
      <c r="E1552"/>
      <c r="F1552"/>
      <c r="G1552" s="5"/>
      <c r="H1552"/>
      <c r="I1552"/>
    </row>
    <row r="1553" spans="1:9" ht="12.75">
      <c r="A1553"/>
      <c r="B1553"/>
      <c r="C1553"/>
      <c r="D1553"/>
      <c r="E1553"/>
      <c r="F1553"/>
      <c r="G1553" s="5"/>
      <c r="H1553"/>
      <c r="I1553"/>
    </row>
    <row r="1554" spans="1:9" ht="12.75">
      <c r="A1554"/>
      <c r="B1554"/>
      <c r="C1554"/>
      <c r="D1554"/>
      <c r="E1554"/>
      <c r="F1554"/>
      <c r="G1554" s="5"/>
      <c r="H1554"/>
      <c r="I1554"/>
    </row>
    <row r="1555" spans="1:9" ht="12.75">
      <c r="A1555"/>
      <c r="B1555"/>
      <c r="C1555"/>
      <c r="D1555"/>
      <c r="E1555"/>
      <c r="F1555"/>
      <c r="G1555" s="5"/>
      <c r="H1555"/>
      <c r="I1555"/>
    </row>
    <row r="1556" spans="1:9" ht="12.75">
      <c r="A1556"/>
      <c r="B1556"/>
      <c r="C1556"/>
      <c r="D1556"/>
      <c r="E1556"/>
      <c r="F1556"/>
      <c r="G1556" s="5"/>
      <c r="H1556"/>
      <c r="I1556"/>
    </row>
    <row r="1557" spans="1:9" ht="12.75">
      <c r="A1557"/>
      <c r="B1557"/>
      <c r="C1557"/>
      <c r="D1557"/>
      <c r="E1557"/>
      <c r="F1557"/>
      <c r="G1557" s="5"/>
      <c r="H1557"/>
      <c r="I1557"/>
    </row>
    <row r="1558" spans="1:9" ht="12.75">
      <c r="A1558"/>
      <c r="B1558"/>
      <c r="C1558"/>
      <c r="D1558"/>
      <c r="E1558"/>
      <c r="F1558"/>
      <c r="G1558" s="5"/>
      <c r="H1558"/>
      <c r="I1558"/>
    </row>
    <row r="1559" spans="1:9" ht="12.75">
      <c r="A1559"/>
      <c r="B1559"/>
      <c r="C1559"/>
      <c r="D1559"/>
      <c r="E1559"/>
      <c r="F1559"/>
      <c r="G1559" s="5"/>
      <c r="H1559"/>
      <c r="I1559"/>
    </row>
    <row r="1560" spans="1:9" ht="12.75">
      <c r="A1560"/>
      <c r="B1560"/>
      <c r="C1560"/>
      <c r="D1560"/>
      <c r="E1560"/>
      <c r="F1560"/>
      <c r="G1560" s="5"/>
      <c r="H1560"/>
      <c r="I1560"/>
    </row>
    <row r="1561" spans="1:9" ht="12.75">
      <c r="A1561"/>
      <c r="B1561"/>
      <c r="C1561"/>
      <c r="D1561"/>
      <c r="E1561"/>
      <c r="F1561"/>
      <c r="G1561" s="5"/>
      <c r="H1561"/>
      <c r="I1561"/>
    </row>
    <row r="1562" spans="1:9" ht="12.75">
      <c r="A1562"/>
      <c r="B1562"/>
      <c r="C1562"/>
      <c r="D1562"/>
      <c r="E1562"/>
      <c r="F1562"/>
      <c r="G1562" s="5"/>
      <c r="H1562"/>
      <c r="I1562"/>
    </row>
    <row r="1563" spans="1:9" ht="12.75">
      <c r="A1563"/>
      <c r="B1563"/>
      <c r="C1563"/>
      <c r="D1563"/>
      <c r="E1563"/>
      <c r="F1563"/>
      <c r="G1563" s="5"/>
      <c r="H1563"/>
      <c r="I1563"/>
    </row>
    <row r="1564" spans="1:9" ht="12.75">
      <c r="A1564"/>
      <c r="B1564"/>
      <c r="C1564"/>
      <c r="D1564"/>
      <c r="E1564"/>
      <c r="F1564"/>
      <c r="G1564" s="5"/>
      <c r="H1564"/>
      <c r="I1564"/>
    </row>
    <row r="1565" spans="1:9" ht="12.75">
      <c r="A1565"/>
      <c r="B1565"/>
      <c r="C1565"/>
      <c r="D1565"/>
      <c r="E1565"/>
      <c r="F1565"/>
      <c r="G1565" s="5"/>
      <c r="H1565"/>
      <c r="I1565"/>
    </row>
    <row r="1566" spans="1:9" ht="12.75">
      <c r="A1566"/>
      <c r="B1566"/>
      <c r="C1566"/>
      <c r="D1566"/>
      <c r="E1566"/>
      <c r="F1566"/>
      <c r="G1566" s="5"/>
      <c r="H1566"/>
      <c r="I1566"/>
    </row>
    <row r="1567" spans="1:9" ht="12.75">
      <c r="A1567"/>
      <c r="B1567"/>
      <c r="C1567"/>
      <c r="D1567"/>
      <c r="E1567"/>
      <c r="F1567"/>
      <c r="G1567" s="5"/>
      <c r="H1567"/>
      <c r="I1567"/>
    </row>
    <row r="1568" spans="1:9" ht="12.75">
      <c r="A1568"/>
      <c r="B1568"/>
      <c r="C1568"/>
      <c r="D1568"/>
      <c r="E1568"/>
      <c r="F1568"/>
      <c r="G1568" s="5"/>
      <c r="H1568"/>
      <c r="I1568"/>
    </row>
    <row r="1569" spans="1:9" ht="12.75">
      <c r="A1569"/>
      <c r="B1569"/>
      <c r="C1569"/>
      <c r="D1569"/>
      <c r="E1569"/>
      <c r="F1569"/>
      <c r="G1569" s="5"/>
      <c r="H1569"/>
      <c r="I1569"/>
    </row>
    <row r="1570" spans="1:9" ht="12.75">
      <c r="A1570"/>
      <c r="B1570"/>
      <c r="C1570"/>
      <c r="D1570"/>
      <c r="E1570"/>
      <c r="F1570"/>
      <c r="G1570" s="5"/>
      <c r="H1570"/>
      <c r="I1570"/>
    </row>
    <row r="1571" spans="1:9" ht="12.75">
      <c r="A1571"/>
      <c r="B1571"/>
      <c r="C1571"/>
      <c r="D1571"/>
      <c r="E1571"/>
      <c r="F1571"/>
      <c r="G1571" s="5"/>
      <c r="H1571"/>
      <c r="I1571"/>
    </row>
    <row r="1572" spans="1:9" ht="12.75">
      <c r="A1572"/>
      <c r="B1572"/>
      <c r="C1572"/>
      <c r="D1572"/>
      <c r="E1572"/>
      <c r="F1572"/>
      <c r="G1572" s="5"/>
      <c r="H1572"/>
      <c r="I1572"/>
    </row>
    <row r="1573" spans="1:9" ht="12.75">
      <c r="A1573"/>
      <c r="B1573"/>
      <c r="C1573"/>
      <c r="D1573"/>
      <c r="E1573"/>
      <c r="F1573"/>
      <c r="G1573" s="5"/>
      <c r="H1573"/>
      <c r="I1573"/>
    </row>
    <row r="1574" spans="1:9" ht="12.75">
      <c r="A1574"/>
      <c r="B1574"/>
      <c r="C1574"/>
      <c r="D1574"/>
      <c r="E1574"/>
      <c r="F1574"/>
      <c r="G1574" s="5"/>
      <c r="H1574"/>
      <c r="I1574"/>
    </row>
    <row r="1575" spans="1:9" ht="12.75">
      <c r="A1575"/>
      <c r="B1575"/>
      <c r="C1575"/>
      <c r="D1575"/>
      <c r="E1575"/>
      <c r="F1575"/>
      <c r="G1575" s="5"/>
      <c r="H1575"/>
      <c r="I1575"/>
    </row>
    <row r="1576" spans="1:9" ht="12.75">
      <c r="A1576"/>
      <c r="B1576"/>
      <c r="C1576"/>
      <c r="D1576"/>
      <c r="E1576"/>
      <c r="F1576"/>
      <c r="G1576" s="5"/>
      <c r="H1576"/>
      <c r="I1576"/>
    </row>
    <row r="1577" spans="1:9" ht="12.75">
      <c r="A1577"/>
      <c r="B1577"/>
      <c r="C1577"/>
      <c r="D1577"/>
      <c r="E1577"/>
      <c r="F1577"/>
      <c r="G1577" s="5"/>
      <c r="H1577"/>
      <c r="I1577"/>
    </row>
    <row r="1578" spans="1:9" ht="12.75">
      <c r="A1578"/>
      <c r="B1578"/>
      <c r="C1578"/>
      <c r="D1578"/>
      <c r="E1578"/>
      <c r="F1578"/>
      <c r="G1578" s="5"/>
      <c r="H1578"/>
      <c r="I1578"/>
    </row>
    <row r="1579" spans="1:9" ht="12.75">
      <c r="A1579"/>
      <c r="B1579"/>
      <c r="C1579"/>
      <c r="D1579"/>
      <c r="E1579"/>
      <c r="F1579"/>
      <c r="G1579" s="5"/>
      <c r="H1579"/>
      <c r="I1579"/>
    </row>
    <row r="1580" spans="1:9" ht="12.75">
      <c r="A1580"/>
      <c r="B1580"/>
      <c r="C1580"/>
      <c r="D1580"/>
      <c r="E1580"/>
      <c r="F1580"/>
      <c r="G1580" s="5"/>
      <c r="H1580"/>
      <c r="I1580"/>
    </row>
    <row r="1581" spans="1:9" ht="12.75">
      <c r="A1581"/>
      <c r="B1581"/>
      <c r="C1581"/>
      <c r="D1581"/>
      <c r="E1581"/>
      <c r="F1581"/>
      <c r="G1581" s="5"/>
      <c r="H1581"/>
      <c r="I1581"/>
    </row>
    <row r="1582" spans="1:9" ht="12.75">
      <c r="A1582"/>
      <c r="B1582"/>
      <c r="C1582"/>
      <c r="D1582"/>
      <c r="E1582"/>
      <c r="F1582"/>
      <c r="G1582" s="5"/>
      <c r="H1582"/>
      <c r="I1582"/>
    </row>
    <row r="1583" spans="1:9" ht="12.75">
      <c r="A1583"/>
      <c r="B1583"/>
      <c r="C1583"/>
      <c r="D1583"/>
      <c r="E1583"/>
      <c r="F1583"/>
      <c r="G1583" s="5"/>
      <c r="H1583"/>
      <c r="I1583"/>
    </row>
    <row r="1584" spans="1:9" ht="12.75">
      <c r="A1584"/>
      <c r="B1584"/>
      <c r="C1584"/>
      <c r="D1584"/>
      <c r="E1584"/>
      <c r="F1584"/>
      <c r="G1584" s="5"/>
      <c r="H1584"/>
      <c r="I1584"/>
    </row>
    <row r="1585" spans="1:9" ht="12.75">
      <c r="A1585"/>
      <c r="B1585"/>
      <c r="C1585"/>
      <c r="D1585"/>
      <c r="E1585"/>
      <c r="F1585"/>
      <c r="G1585" s="5"/>
      <c r="H1585"/>
      <c r="I1585"/>
    </row>
    <row r="1586" spans="1:9" ht="12.75">
      <c r="A1586"/>
      <c r="B1586"/>
      <c r="C1586"/>
      <c r="D1586"/>
      <c r="E1586"/>
      <c r="F1586"/>
      <c r="G1586" s="5"/>
      <c r="H1586"/>
      <c r="I1586"/>
    </row>
    <row r="1587" spans="1:9" ht="12.75">
      <c r="A1587"/>
      <c r="B1587"/>
      <c r="C1587"/>
      <c r="D1587"/>
      <c r="E1587"/>
      <c r="F1587"/>
      <c r="G1587" s="5"/>
      <c r="H1587"/>
      <c r="I1587"/>
    </row>
    <row r="1588" spans="1:9" ht="12.75">
      <c r="A1588"/>
      <c r="B1588"/>
      <c r="C1588"/>
      <c r="D1588"/>
      <c r="E1588"/>
      <c r="F1588"/>
      <c r="G1588" s="5"/>
      <c r="H1588"/>
      <c r="I1588"/>
    </row>
    <row r="1589" spans="1:9" ht="12.75">
      <c r="A1589"/>
      <c r="B1589"/>
      <c r="C1589"/>
      <c r="D1589"/>
      <c r="E1589"/>
      <c r="F1589"/>
      <c r="G1589" s="5"/>
      <c r="H1589"/>
      <c r="I1589"/>
    </row>
    <row r="1590" spans="1:9" ht="12.75">
      <c r="A1590"/>
      <c r="B1590"/>
      <c r="C1590"/>
      <c r="D1590"/>
      <c r="E1590"/>
      <c r="F1590"/>
      <c r="G1590" s="5"/>
      <c r="H1590"/>
      <c r="I1590"/>
    </row>
    <row r="1591" spans="1:9" ht="12.75">
      <c r="A1591"/>
      <c r="B1591"/>
      <c r="C1591"/>
      <c r="D1591"/>
      <c r="E1591"/>
      <c r="F1591"/>
      <c r="G1591" s="5"/>
      <c r="H1591"/>
      <c r="I1591"/>
    </row>
    <row r="1592" spans="1:9" ht="12.75">
      <c r="A1592"/>
      <c r="B1592"/>
      <c r="C1592"/>
      <c r="D1592"/>
      <c r="E1592"/>
      <c r="F1592"/>
      <c r="G1592" s="5"/>
      <c r="H1592"/>
      <c r="I1592"/>
    </row>
    <row r="1593" spans="1:9" ht="12.75">
      <c r="A1593"/>
      <c r="B1593"/>
      <c r="C1593"/>
      <c r="D1593"/>
      <c r="E1593"/>
      <c r="F1593"/>
      <c r="G1593" s="5"/>
      <c r="H1593"/>
      <c r="I1593"/>
    </row>
    <row r="1594" spans="1:9" ht="12.75">
      <c r="A1594"/>
      <c r="B1594"/>
      <c r="C1594"/>
      <c r="D1594"/>
      <c r="E1594"/>
      <c r="F1594"/>
      <c r="G1594" s="5"/>
      <c r="H1594"/>
      <c r="I1594"/>
    </row>
    <row r="1595" spans="1:9" ht="12.75">
      <c r="A1595"/>
      <c r="B1595"/>
      <c r="C1595"/>
      <c r="D1595"/>
      <c r="E1595"/>
      <c r="F1595"/>
      <c r="G1595" s="5"/>
      <c r="H1595"/>
      <c r="I1595"/>
    </row>
    <row r="1596" spans="1:9" ht="12.75">
      <c r="A1596"/>
      <c r="B1596"/>
      <c r="C1596"/>
      <c r="D1596"/>
      <c r="E1596"/>
      <c r="F1596"/>
      <c r="G1596" s="5"/>
      <c r="H1596"/>
      <c r="I1596"/>
    </row>
    <row r="1597" spans="1:9" ht="12.75">
      <c r="A1597"/>
      <c r="B1597"/>
      <c r="C1597"/>
      <c r="D1597"/>
      <c r="E1597"/>
      <c r="F1597"/>
      <c r="G1597" s="5"/>
      <c r="H1597"/>
      <c r="I1597"/>
    </row>
    <row r="1598" spans="1:9" ht="12.75">
      <c r="A1598"/>
      <c r="B1598"/>
      <c r="C1598"/>
      <c r="D1598"/>
      <c r="E1598"/>
      <c r="F1598"/>
      <c r="G1598" s="5"/>
      <c r="H1598"/>
      <c r="I1598"/>
    </row>
    <row r="1599" spans="1:9" ht="12.75">
      <c r="A1599"/>
      <c r="B1599"/>
      <c r="C1599"/>
      <c r="D1599"/>
      <c r="E1599"/>
      <c r="F1599"/>
      <c r="G1599" s="5"/>
      <c r="H1599"/>
      <c r="I1599"/>
    </row>
    <row r="1600" spans="1:9" ht="12.75">
      <c r="A1600"/>
      <c r="B1600"/>
      <c r="C1600"/>
      <c r="D1600"/>
      <c r="E1600"/>
      <c r="F1600"/>
      <c r="G1600" s="5"/>
      <c r="H1600"/>
      <c r="I1600"/>
    </row>
    <row r="1601" spans="1:9" ht="12.75">
      <c r="A1601"/>
      <c r="B1601"/>
      <c r="C1601"/>
      <c r="D1601"/>
      <c r="E1601"/>
      <c r="F1601"/>
      <c r="G1601" s="5"/>
      <c r="H1601"/>
      <c r="I1601"/>
    </row>
    <row r="1602" spans="1:9" ht="12.75">
      <c r="A1602"/>
      <c r="B1602"/>
      <c r="C1602"/>
      <c r="D1602"/>
      <c r="E1602"/>
      <c r="F1602"/>
      <c r="G1602" s="5"/>
      <c r="H1602"/>
      <c r="I1602"/>
    </row>
    <row r="1603" spans="1:9" ht="12.75">
      <c r="A1603"/>
      <c r="B1603"/>
      <c r="C1603"/>
      <c r="D1603"/>
      <c r="E1603"/>
      <c r="F1603"/>
      <c r="G1603" s="5"/>
      <c r="H1603"/>
      <c r="I1603"/>
    </row>
    <row r="1604" spans="1:9" ht="12.75">
      <c r="A1604"/>
      <c r="B1604"/>
      <c r="C1604"/>
      <c r="D1604"/>
      <c r="E1604"/>
      <c r="F1604"/>
      <c r="G1604" s="5"/>
      <c r="H1604"/>
      <c r="I1604"/>
    </row>
    <row r="1605" spans="1:9" ht="12.75">
      <c r="A1605"/>
      <c r="B1605"/>
      <c r="C1605"/>
      <c r="D1605"/>
      <c r="E1605"/>
      <c r="F1605"/>
      <c r="G1605" s="5"/>
      <c r="H1605"/>
      <c r="I1605"/>
    </row>
    <row r="1606" spans="1:9" ht="12.75">
      <c r="A1606"/>
      <c r="B1606"/>
      <c r="C1606"/>
      <c r="D1606"/>
      <c r="E1606"/>
      <c r="F1606"/>
      <c r="G1606" s="5"/>
      <c r="H1606"/>
      <c r="I1606"/>
    </row>
    <row r="1607" spans="1:9" ht="12.75">
      <c r="A1607"/>
      <c r="B1607"/>
      <c r="C1607"/>
      <c r="D1607"/>
      <c r="E1607"/>
      <c r="F1607"/>
      <c r="G1607" s="5"/>
      <c r="H1607"/>
      <c r="I1607"/>
    </row>
    <row r="1608" spans="1:9" ht="12.75">
      <c r="A1608"/>
      <c r="B1608"/>
      <c r="C1608"/>
      <c r="D1608"/>
      <c r="E1608"/>
      <c r="F1608"/>
      <c r="G1608" s="5"/>
      <c r="H1608"/>
      <c r="I1608"/>
    </row>
    <row r="1609" spans="1:9" ht="12.75">
      <c r="A1609"/>
      <c r="B1609"/>
      <c r="C1609"/>
      <c r="D1609"/>
      <c r="E1609"/>
      <c r="F1609"/>
      <c r="G1609" s="5"/>
      <c r="H1609"/>
      <c r="I1609"/>
    </row>
    <row r="1610" spans="1:9" ht="12.75">
      <c r="A1610"/>
      <c r="B1610"/>
      <c r="C1610"/>
      <c r="D1610"/>
      <c r="E1610"/>
      <c r="F1610"/>
      <c r="G1610" s="5"/>
      <c r="H1610"/>
      <c r="I1610"/>
    </row>
    <row r="1611" spans="1:9" ht="12.75">
      <c r="A1611"/>
      <c r="B1611"/>
      <c r="C1611"/>
      <c r="D1611"/>
      <c r="E1611"/>
      <c r="F1611"/>
      <c r="G1611" s="5"/>
      <c r="H1611"/>
      <c r="I1611"/>
    </row>
    <row r="1612" spans="1:9" ht="12.75">
      <c r="A1612"/>
      <c r="B1612"/>
      <c r="C1612"/>
      <c r="D1612"/>
      <c r="E1612"/>
      <c r="F1612"/>
      <c r="G1612" s="5"/>
      <c r="H1612"/>
      <c r="I1612"/>
    </row>
    <row r="1613" spans="1:9" ht="12.75">
      <c r="A1613"/>
      <c r="B1613"/>
      <c r="C1613"/>
      <c r="D1613"/>
      <c r="E1613"/>
      <c r="F1613"/>
      <c r="G1613" s="5"/>
      <c r="H1613"/>
      <c r="I1613"/>
    </row>
    <row r="1614" spans="1:9" ht="12.75">
      <c r="A1614"/>
      <c r="B1614"/>
      <c r="C1614"/>
      <c r="D1614"/>
      <c r="E1614"/>
      <c r="F1614"/>
      <c r="G1614" s="5"/>
      <c r="H1614"/>
      <c r="I1614"/>
    </row>
    <row r="1615" spans="1:9" ht="12.75">
      <c r="A1615"/>
      <c r="B1615"/>
      <c r="C1615"/>
      <c r="D1615"/>
      <c r="E1615"/>
      <c r="F1615"/>
      <c r="G1615" s="5"/>
      <c r="H1615"/>
      <c r="I1615"/>
    </row>
    <row r="1616" spans="1:9" ht="12.75">
      <c r="A1616"/>
      <c r="B1616"/>
      <c r="C1616"/>
      <c r="D1616"/>
      <c r="E1616"/>
      <c r="F1616"/>
      <c r="G1616" s="5"/>
      <c r="H1616"/>
      <c r="I1616"/>
    </row>
    <row r="1617" spans="1:9" ht="12.75">
      <c r="A1617"/>
      <c r="B1617"/>
      <c r="C1617"/>
      <c r="D1617"/>
      <c r="E1617"/>
      <c r="F1617"/>
      <c r="G1617" s="5"/>
      <c r="H1617"/>
      <c r="I1617"/>
    </row>
    <row r="1618" spans="1:9" ht="12.75">
      <c r="A1618"/>
      <c r="B1618"/>
      <c r="C1618"/>
      <c r="D1618"/>
      <c r="E1618"/>
      <c r="F1618"/>
      <c r="G1618" s="5"/>
      <c r="H1618"/>
      <c r="I1618"/>
    </row>
    <row r="1619" spans="1:9" ht="12.75">
      <c r="A1619"/>
      <c r="B1619"/>
      <c r="C1619"/>
      <c r="D1619"/>
      <c r="E1619"/>
      <c r="F1619"/>
      <c r="G1619" s="5"/>
      <c r="H1619"/>
      <c r="I1619"/>
    </row>
    <row r="1620" spans="1:9" ht="12.75">
      <c r="A1620"/>
      <c r="B1620"/>
      <c r="C1620"/>
      <c r="D1620"/>
      <c r="E1620"/>
      <c r="F1620"/>
      <c r="G1620" s="5"/>
      <c r="H1620"/>
      <c r="I1620"/>
    </row>
    <row r="1621" spans="1:9" ht="12.75">
      <c r="A1621"/>
      <c r="B1621"/>
      <c r="C1621"/>
      <c r="D1621"/>
      <c r="E1621"/>
      <c r="F1621"/>
      <c r="G1621" s="5"/>
      <c r="H1621"/>
      <c r="I1621"/>
    </row>
    <row r="1622" spans="1:9" ht="12.75">
      <c r="A1622"/>
      <c r="B1622"/>
      <c r="C1622"/>
      <c r="D1622"/>
      <c r="E1622"/>
      <c r="F1622"/>
      <c r="G1622" s="5"/>
      <c r="H1622"/>
      <c r="I1622"/>
    </row>
    <row r="1623" spans="1:9" ht="12.75">
      <c r="A1623"/>
      <c r="B1623"/>
      <c r="C1623"/>
      <c r="D1623"/>
      <c r="E1623"/>
      <c r="F1623"/>
      <c r="G1623" s="5"/>
      <c r="H1623"/>
      <c r="I1623"/>
    </row>
    <row r="1624" spans="1:9" ht="12.75">
      <c r="A1624"/>
      <c r="B1624"/>
      <c r="C1624"/>
      <c r="D1624"/>
      <c r="E1624"/>
      <c r="F1624"/>
      <c r="G1624" s="5"/>
      <c r="H1624"/>
      <c r="I1624"/>
    </row>
    <row r="1625" spans="1:9" ht="12.75">
      <c r="A1625"/>
      <c r="B1625"/>
      <c r="C1625"/>
      <c r="D1625"/>
      <c r="E1625"/>
      <c r="F1625"/>
      <c r="G1625" s="5"/>
      <c r="H1625"/>
      <c r="I1625"/>
    </row>
    <row r="1626" spans="1:9" ht="12.75">
      <c r="A1626"/>
      <c r="B1626"/>
      <c r="C1626"/>
      <c r="D1626"/>
      <c r="E1626"/>
      <c r="F1626"/>
      <c r="G1626" s="5"/>
      <c r="H1626"/>
      <c r="I1626"/>
    </row>
    <row r="1627" spans="1:9" ht="12.75">
      <c r="A1627"/>
      <c r="B1627"/>
      <c r="C1627"/>
      <c r="D1627"/>
      <c r="E1627"/>
      <c r="F1627"/>
      <c r="G1627" s="5"/>
      <c r="H1627"/>
      <c r="I1627"/>
    </row>
    <row r="1628" spans="1:9" ht="12.75">
      <c r="A1628"/>
      <c r="B1628"/>
      <c r="C1628"/>
      <c r="D1628"/>
      <c r="E1628"/>
      <c r="F1628"/>
      <c r="G1628" s="5"/>
      <c r="H1628"/>
      <c r="I1628"/>
    </row>
    <row r="1629" spans="1:9" ht="12.75">
      <c r="A1629"/>
      <c r="B1629"/>
      <c r="C1629"/>
      <c r="D1629"/>
      <c r="E1629"/>
      <c r="F1629"/>
      <c r="G1629" s="5"/>
      <c r="H1629"/>
      <c r="I1629"/>
    </row>
    <row r="1630" spans="1:9" ht="12.75">
      <c r="A1630"/>
      <c r="B1630"/>
      <c r="C1630"/>
      <c r="D1630"/>
      <c r="E1630"/>
      <c r="F1630"/>
      <c r="G1630" s="5"/>
      <c r="H1630"/>
      <c r="I1630"/>
    </row>
    <row r="1631" spans="1:9" ht="12.75">
      <c r="A1631"/>
      <c r="B1631"/>
      <c r="C1631"/>
      <c r="D1631"/>
      <c r="E1631"/>
      <c r="F1631"/>
      <c r="G1631" s="5"/>
      <c r="H1631"/>
      <c r="I1631"/>
    </row>
    <row r="1632" spans="1:9" ht="12.75">
      <c r="A1632"/>
      <c r="B1632"/>
      <c r="C1632"/>
      <c r="D1632"/>
      <c r="E1632"/>
      <c r="F1632"/>
      <c r="G1632" s="5"/>
      <c r="H1632"/>
      <c r="I1632"/>
    </row>
    <row r="1633" spans="1:9" ht="12.75">
      <c r="A1633"/>
      <c r="B1633"/>
      <c r="C1633"/>
      <c r="D1633"/>
      <c r="E1633"/>
      <c r="F1633"/>
      <c r="G1633" s="5"/>
      <c r="H1633"/>
      <c r="I1633"/>
    </row>
    <row r="1634" spans="1:9" ht="12.75">
      <c r="A1634"/>
      <c r="B1634"/>
      <c r="C1634"/>
      <c r="D1634"/>
      <c r="E1634"/>
      <c r="F1634"/>
      <c r="G1634" s="5"/>
      <c r="H1634"/>
      <c r="I1634"/>
    </row>
    <row r="1635" spans="1:9" ht="12.75">
      <c r="A1635"/>
      <c r="B1635"/>
      <c r="C1635"/>
      <c r="D1635"/>
      <c r="E1635"/>
      <c r="F1635"/>
      <c r="G1635" s="5"/>
      <c r="H1635"/>
      <c r="I1635"/>
    </row>
    <row r="1636" spans="1:9" ht="12.75">
      <c r="A1636"/>
      <c r="B1636"/>
      <c r="C1636"/>
      <c r="D1636"/>
      <c r="E1636"/>
      <c r="F1636"/>
      <c r="G1636" s="5"/>
      <c r="H1636"/>
      <c r="I1636"/>
    </row>
    <row r="1637" spans="1:9" ht="12.75">
      <c r="A1637"/>
      <c r="B1637"/>
      <c r="C1637"/>
      <c r="D1637"/>
      <c r="E1637"/>
      <c r="F1637"/>
      <c r="G1637" s="5"/>
      <c r="H1637"/>
      <c r="I1637"/>
    </row>
    <row r="1638" spans="1:9" ht="12.75">
      <c r="A1638"/>
      <c r="B1638"/>
      <c r="C1638"/>
      <c r="D1638"/>
      <c r="E1638"/>
      <c r="F1638"/>
      <c r="G1638" s="5"/>
      <c r="H1638"/>
      <c r="I1638"/>
    </row>
    <row r="1639" spans="1:9" ht="12.75">
      <c r="A1639"/>
      <c r="B1639"/>
      <c r="C1639"/>
      <c r="D1639"/>
      <c r="E1639"/>
      <c r="F1639"/>
      <c r="G1639" s="5"/>
      <c r="H1639"/>
      <c r="I1639"/>
    </row>
    <row r="1640" spans="1:9" ht="12.75">
      <c r="A1640"/>
      <c r="B1640"/>
      <c r="C1640"/>
      <c r="D1640"/>
      <c r="E1640"/>
      <c r="F1640"/>
      <c r="G1640" s="5"/>
      <c r="H1640"/>
      <c r="I1640"/>
    </row>
    <row r="1641" spans="1:9" ht="12.75">
      <c r="A1641"/>
      <c r="B1641"/>
      <c r="C1641"/>
      <c r="D1641"/>
      <c r="E1641"/>
      <c r="F1641"/>
      <c r="G1641" s="5"/>
      <c r="H1641"/>
      <c r="I1641"/>
    </row>
    <row r="1642" spans="1:9" ht="12.75">
      <c r="A1642"/>
      <c r="B1642"/>
      <c r="C1642"/>
      <c r="D1642"/>
      <c r="E1642"/>
      <c r="F1642"/>
      <c r="G1642" s="5"/>
      <c r="H1642"/>
      <c r="I1642"/>
    </row>
    <row r="1643" spans="1:9" ht="12.75">
      <c r="A1643"/>
      <c r="B1643"/>
      <c r="C1643"/>
      <c r="D1643"/>
      <c r="E1643"/>
      <c r="F1643"/>
      <c r="G1643" s="5"/>
      <c r="H1643"/>
      <c r="I1643"/>
    </row>
    <row r="1644" spans="1:9" ht="12.75">
      <c r="A1644"/>
      <c r="B1644"/>
      <c r="C1644"/>
      <c r="D1644"/>
      <c r="E1644"/>
      <c r="F1644"/>
      <c r="G1644" s="5"/>
      <c r="H1644"/>
      <c r="I1644"/>
    </row>
    <row r="1645" spans="1:9" ht="12.75">
      <c r="A1645"/>
      <c r="B1645"/>
      <c r="C1645"/>
      <c r="D1645"/>
      <c r="E1645"/>
      <c r="F1645"/>
      <c r="G1645" s="5"/>
      <c r="H1645"/>
      <c r="I1645"/>
    </row>
    <row r="1646" spans="1:9" ht="12.75">
      <c r="A1646"/>
      <c r="B1646"/>
      <c r="C1646"/>
      <c r="D1646"/>
      <c r="E1646"/>
      <c r="F1646"/>
      <c r="G1646" s="5"/>
      <c r="H1646"/>
      <c r="I1646"/>
    </row>
    <row r="1647" spans="1:9" ht="12.75">
      <c r="A1647"/>
      <c r="B1647"/>
      <c r="C1647"/>
      <c r="D1647"/>
      <c r="E1647"/>
      <c r="F1647"/>
      <c r="G1647" s="5"/>
      <c r="H1647"/>
      <c r="I1647"/>
    </row>
    <row r="1648" spans="1:9" ht="12.75">
      <c r="A1648"/>
      <c r="B1648"/>
      <c r="C1648"/>
      <c r="D1648"/>
      <c r="E1648"/>
      <c r="F1648"/>
      <c r="G1648" s="5"/>
      <c r="H1648"/>
      <c r="I1648"/>
    </row>
    <row r="1649" spans="1:9" ht="12.75">
      <c r="A1649"/>
      <c r="B1649"/>
      <c r="C1649"/>
      <c r="D1649"/>
      <c r="E1649"/>
      <c r="F1649"/>
      <c r="G1649" s="5"/>
      <c r="H1649"/>
      <c r="I1649"/>
    </row>
    <row r="1650" spans="1:9" ht="12.75">
      <c r="A1650"/>
      <c r="B1650"/>
      <c r="C1650"/>
      <c r="D1650"/>
      <c r="E1650"/>
      <c r="F1650"/>
      <c r="G1650" s="5"/>
      <c r="H1650"/>
      <c r="I1650"/>
    </row>
    <row r="1651" spans="1:9" ht="12.75">
      <c r="A1651"/>
      <c r="B1651"/>
      <c r="C1651"/>
      <c r="D1651"/>
      <c r="E1651"/>
      <c r="F1651"/>
      <c r="G1651" s="5"/>
      <c r="H1651"/>
      <c r="I1651"/>
    </row>
    <row r="1652" spans="1:9" ht="12.75">
      <c r="A1652"/>
      <c r="B1652"/>
      <c r="C1652"/>
      <c r="D1652"/>
      <c r="E1652"/>
      <c r="F1652"/>
      <c r="G1652" s="5"/>
      <c r="H1652"/>
      <c r="I1652"/>
    </row>
    <row r="1653" spans="1:9" ht="12.75">
      <c r="A1653"/>
      <c r="B1653"/>
      <c r="C1653"/>
      <c r="D1653"/>
      <c r="E1653"/>
      <c r="F1653"/>
      <c r="G1653" s="5"/>
      <c r="H1653"/>
      <c r="I1653"/>
    </row>
    <row r="1654" spans="1:9" ht="12.75">
      <c r="A1654"/>
      <c r="B1654"/>
      <c r="C1654"/>
      <c r="D1654"/>
      <c r="E1654"/>
      <c r="F1654"/>
      <c r="G1654" s="5"/>
      <c r="H1654"/>
      <c r="I1654"/>
    </row>
    <row r="1655" spans="1:9" ht="12.75">
      <c r="A1655"/>
      <c r="B1655"/>
      <c r="C1655"/>
      <c r="D1655"/>
      <c r="E1655"/>
      <c r="F1655"/>
      <c r="G1655" s="5"/>
      <c r="H1655"/>
      <c r="I1655"/>
    </row>
    <row r="1656" spans="1:9" ht="12.75">
      <c r="A1656"/>
      <c r="B1656"/>
      <c r="C1656"/>
      <c r="D1656"/>
      <c r="E1656"/>
      <c r="F1656"/>
      <c r="G1656" s="5"/>
      <c r="H1656"/>
      <c r="I1656"/>
    </row>
    <row r="1657" spans="1:9" ht="12.75">
      <c r="A1657"/>
      <c r="B1657"/>
      <c r="C1657"/>
      <c r="D1657"/>
      <c r="E1657"/>
      <c r="F1657"/>
      <c r="G1657" s="5"/>
      <c r="H1657"/>
      <c r="I1657"/>
    </row>
    <row r="1658" spans="1:9" ht="12.75">
      <c r="A1658"/>
      <c r="B1658"/>
      <c r="C1658"/>
      <c r="D1658"/>
      <c r="E1658"/>
      <c r="F1658"/>
      <c r="G1658" s="5"/>
      <c r="H1658"/>
      <c r="I1658"/>
    </row>
    <row r="1659" spans="1:9" ht="12.75">
      <c r="A1659"/>
      <c r="B1659"/>
      <c r="C1659"/>
      <c r="D1659"/>
      <c r="E1659"/>
      <c r="F1659"/>
      <c r="G1659" s="5"/>
      <c r="H1659"/>
      <c r="I1659"/>
    </row>
    <row r="1660" spans="1:9" ht="12.75">
      <c r="A1660"/>
      <c r="B1660"/>
      <c r="C1660"/>
      <c r="D1660"/>
      <c r="E1660"/>
      <c r="F1660"/>
      <c r="G1660" s="5"/>
      <c r="H1660"/>
      <c r="I1660"/>
    </row>
    <row r="1661" spans="1:9" ht="12.75">
      <c r="A1661"/>
      <c r="B1661"/>
      <c r="C1661"/>
      <c r="D1661"/>
      <c r="E1661"/>
      <c r="F1661"/>
      <c r="G1661" s="5"/>
      <c r="H1661"/>
      <c r="I1661"/>
    </row>
    <row r="1662" spans="1:9" ht="12.75">
      <c r="A1662"/>
      <c r="B1662"/>
      <c r="C1662"/>
      <c r="D1662"/>
      <c r="E1662"/>
      <c r="F1662"/>
      <c r="G1662" s="5"/>
      <c r="H1662"/>
      <c r="I1662"/>
    </row>
    <row r="1663" spans="1:9" ht="12.75">
      <c r="A1663"/>
      <c r="B1663"/>
      <c r="C1663"/>
      <c r="D1663"/>
      <c r="E1663"/>
      <c r="F1663"/>
      <c r="G1663" s="5"/>
      <c r="H1663"/>
      <c r="I1663"/>
    </row>
    <row r="1664" spans="1:9" ht="12.75">
      <c r="A1664"/>
      <c r="B1664"/>
      <c r="C1664"/>
      <c r="D1664"/>
      <c r="E1664"/>
      <c r="F1664"/>
      <c r="G1664" s="5"/>
      <c r="H1664"/>
      <c r="I1664"/>
    </row>
    <row r="1665" spans="1:9" ht="12.75">
      <c r="A1665"/>
      <c r="B1665"/>
      <c r="C1665"/>
      <c r="D1665"/>
      <c r="E1665"/>
      <c r="F1665"/>
      <c r="G1665" s="5"/>
      <c r="H1665"/>
      <c r="I1665"/>
    </row>
    <row r="1666" spans="1:9" ht="12.75">
      <c r="A1666"/>
      <c r="B1666"/>
      <c r="C1666"/>
      <c r="D1666"/>
      <c r="E1666"/>
      <c r="F1666"/>
      <c r="G1666" s="5"/>
      <c r="H1666"/>
      <c r="I1666"/>
    </row>
    <row r="1667" spans="1:9" ht="12.75">
      <c r="A1667"/>
      <c r="B1667"/>
      <c r="C1667"/>
      <c r="D1667"/>
      <c r="E1667"/>
      <c r="F1667"/>
      <c r="G1667" s="5"/>
      <c r="H1667"/>
      <c r="I1667"/>
    </row>
    <row r="1668" spans="1:9" ht="12.75">
      <c r="A1668"/>
      <c r="B1668"/>
      <c r="C1668"/>
      <c r="D1668"/>
      <c r="E1668"/>
      <c r="F1668"/>
      <c r="G1668" s="5"/>
      <c r="H1668"/>
      <c r="I1668"/>
    </row>
    <row r="1669" spans="1:9" ht="12.75">
      <c r="A1669"/>
      <c r="B1669"/>
      <c r="C1669"/>
      <c r="D1669"/>
      <c r="E1669"/>
      <c r="F1669"/>
      <c r="G1669" s="5"/>
      <c r="H1669"/>
      <c r="I1669"/>
    </row>
    <row r="1670" spans="1:9" ht="12.75">
      <c r="A1670"/>
      <c r="B1670"/>
      <c r="C1670"/>
      <c r="D1670"/>
      <c r="E1670"/>
      <c r="F1670"/>
      <c r="G1670" s="5"/>
      <c r="H1670"/>
      <c r="I1670"/>
    </row>
    <row r="1671" spans="1:9" ht="12.75">
      <c r="A1671"/>
      <c r="B1671"/>
      <c r="C1671"/>
      <c r="D1671"/>
      <c r="E1671"/>
      <c r="F1671"/>
      <c r="G1671" s="5"/>
      <c r="H1671"/>
      <c r="I1671"/>
    </row>
    <row r="1672" spans="1:9" ht="12.75">
      <c r="A1672"/>
      <c r="B1672"/>
      <c r="C1672"/>
      <c r="D1672"/>
      <c r="E1672"/>
      <c r="F1672"/>
      <c r="G1672" s="5"/>
      <c r="H1672"/>
      <c r="I1672"/>
    </row>
    <row r="1673" spans="1:9" ht="12.75">
      <c r="A1673"/>
      <c r="B1673"/>
      <c r="C1673"/>
      <c r="D1673"/>
      <c r="E1673"/>
      <c r="F1673"/>
      <c r="G1673" s="5"/>
      <c r="H1673"/>
      <c r="I1673"/>
    </row>
    <row r="1674" spans="1:9" ht="12.75">
      <c r="A1674"/>
      <c r="B1674"/>
      <c r="C1674"/>
      <c r="D1674"/>
      <c r="E1674"/>
      <c r="F1674"/>
      <c r="G1674" s="5"/>
      <c r="H1674"/>
      <c r="I1674"/>
    </row>
    <row r="1675" spans="1:9" ht="12.75">
      <c r="A1675"/>
      <c r="B1675"/>
      <c r="C1675"/>
      <c r="D1675"/>
      <c r="E1675"/>
      <c r="F1675"/>
      <c r="G1675" s="5"/>
      <c r="H1675"/>
      <c r="I1675"/>
    </row>
    <row r="1676" spans="1:9" ht="12.75">
      <c r="A1676"/>
      <c r="B1676"/>
      <c r="C1676"/>
      <c r="D1676"/>
      <c r="E1676"/>
      <c r="F1676"/>
      <c r="G1676" s="5"/>
      <c r="H1676"/>
      <c r="I1676"/>
    </row>
    <row r="1677" spans="1:9" ht="12.75">
      <c r="A1677"/>
      <c r="B1677"/>
      <c r="C1677"/>
      <c r="D1677"/>
      <c r="E1677"/>
      <c r="F1677"/>
      <c r="G1677" s="5"/>
      <c r="H1677"/>
      <c r="I1677"/>
    </row>
    <row r="1678" spans="1:9" ht="12.75">
      <c r="A1678"/>
      <c r="B1678"/>
      <c r="C1678"/>
      <c r="D1678"/>
      <c r="E1678"/>
      <c r="F1678"/>
      <c r="G1678" s="5"/>
      <c r="H1678"/>
      <c r="I1678"/>
    </row>
    <row r="1679" spans="1:9" ht="12.75">
      <c r="A1679"/>
      <c r="B1679"/>
      <c r="C1679"/>
      <c r="D1679"/>
      <c r="E1679"/>
      <c r="F1679"/>
      <c r="G1679" s="5"/>
      <c r="H1679"/>
      <c r="I1679"/>
    </row>
    <row r="1680" spans="1:9" ht="12.75">
      <c r="A1680"/>
      <c r="B1680"/>
      <c r="C1680"/>
      <c r="D1680"/>
      <c r="E1680"/>
      <c r="F1680"/>
      <c r="G1680" s="5"/>
      <c r="H1680"/>
      <c r="I1680"/>
    </row>
    <row r="1681" spans="1:9" ht="12.75">
      <c r="A1681"/>
      <c r="B1681"/>
      <c r="C1681"/>
      <c r="D1681"/>
      <c r="E1681"/>
      <c r="F1681"/>
      <c r="G1681" s="5"/>
      <c r="H1681"/>
      <c r="I1681"/>
    </row>
    <row r="1682" spans="1:9" ht="12.75">
      <c r="A1682"/>
      <c r="B1682"/>
      <c r="C1682"/>
      <c r="D1682"/>
      <c r="E1682"/>
      <c r="F1682"/>
      <c r="G1682" s="5"/>
      <c r="H1682"/>
      <c r="I1682"/>
    </row>
    <row r="1683" spans="1:9" ht="12.75">
      <c r="A1683"/>
      <c r="B1683"/>
      <c r="C1683"/>
      <c r="D1683"/>
      <c r="E1683"/>
      <c r="F1683"/>
      <c r="G1683" s="5"/>
      <c r="H1683"/>
      <c r="I1683"/>
    </row>
    <row r="1684" spans="1:9" ht="12.75">
      <c r="A1684"/>
      <c r="B1684"/>
      <c r="C1684"/>
      <c r="D1684"/>
      <c r="E1684"/>
      <c r="F1684"/>
      <c r="G1684" s="5"/>
      <c r="H1684"/>
      <c r="I1684"/>
    </row>
    <row r="1685" spans="1:9" ht="12.75">
      <c r="A1685"/>
      <c r="B1685"/>
      <c r="C1685"/>
      <c r="D1685"/>
      <c r="E1685"/>
      <c r="F1685"/>
      <c r="G1685" s="5"/>
      <c r="H1685"/>
      <c r="I1685"/>
    </row>
    <row r="1686" spans="1:9" ht="12.75">
      <c r="A1686"/>
      <c r="B1686"/>
      <c r="C1686"/>
      <c r="D1686"/>
      <c r="E1686"/>
      <c r="F1686"/>
      <c r="G1686" s="5"/>
      <c r="H1686"/>
      <c r="I1686"/>
    </row>
    <row r="1687" spans="1:9" ht="12.75">
      <c r="A1687"/>
      <c r="B1687"/>
      <c r="C1687"/>
      <c r="D1687"/>
      <c r="E1687"/>
      <c r="F1687"/>
      <c r="G1687" s="5"/>
      <c r="H1687"/>
      <c r="I1687"/>
    </row>
    <row r="1688" spans="1:9" ht="12.75">
      <c r="A1688"/>
      <c r="B1688"/>
      <c r="C1688"/>
      <c r="D1688"/>
      <c r="E1688"/>
      <c r="F1688"/>
      <c r="G1688" s="5"/>
      <c r="H1688"/>
      <c r="I1688"/>
    </row>
    <row r="1689" spans="1:9" ht="12.75">
      <c r="A1689"/>
      <c r="B1689"/>
      <c r="C1689"/>
      <c r="D1689"/>
      <c r="E1689"/>
      <c r="F1689"/>
      <c r="G1689" s="5"/>
      <c r="H1689"/>
      <c r="I1689"/>
    </row>
    <row r="1690" spans="1:9" ht="12.75">
      <c r="A1690"/>
      <c r="B1690"/>
      <c r="C1690"/>
      <c r="D1690"/>
      <c r="E1690"/>
      <c r="F1690"/>
      <c r="G1690" s="5"/>
      <c r="H1690"/>
      <c r="I1690"/>
    </row>
    <row r="1691" spans="1:9" ht="12.75">
      <c r="A1691"/>
      <c r="B1691"/>
      <c r="C1691"/>
      <c r="D1691"/>
      <c r="E1691"/>
      <c r="F1691"/>
      <c r="G1691" s="5"/>
      <c r="H1691"/>
      <c r="I1691"/>
    </row>
    <row r="1692" spans="1:9" ht="12.75">
      <c r="A1692"/>
      <c r="B1692"/>
      <c r="C1692"/>
      <c r="D1692"/>
      <c r="E1692"/>
      <c r="F1692"/>
      <c r="G1692" s="5"/>
      <c r="H1692"/>
      <c r="I1692"/>
    </row>
    <row r="1693" spans="1:9" ht="12.75">
      <c r="A1693"/>
      <c r="B1693"/>
      <c r="C1693"/>
      <c r="D1693"/>
      <c r="E1693"/>
      <c r="F1693"/>
      <c r="G1693" s="5"/>
      <c r="H1693"/>
      <c r="I1693"/>
    </row>
    <row r="1694" spans="1:9" ht="12.75">
      <c r="A1694"/>
      <c r="B1694"/>
      <c r="C1694"/>
      <c r="D1694"/>
      <c r="E1694"/>
      <c r="F1694"/>
      <c r="G1694" s="5"/>
      <c r="H1694"/>
      <c r="I1694"/>
    </row>
    <row r="1695" spans="1:9" ht="12.75">
      <c r="A1695"/>
      <c r="B1695"/>
      <c r="C1695"/>
      <c r="D1695"/>
      <c r="E1695"/>
      <c r="F1695"/>
      <c r="G1695" s="5"/>
      <c r="H1695"/>
      <c r="I1695"/>
    </row>
    <row r="1696" spans="1:9" ht="12.75">
      <c r="A1696"/>
      <c r="B1696"/>
      <c r="C1696"/>
      <c r="D1696"/>
      <c r="E1696"/>
      <c r="F1696"/>
      <c r="G1696" s="5"/>
      <c r="H1696"/>
      <c r="I1696"/>
    </row>
    <row r="1697" spans="1:9" ht="12.75">
      <c r="A1697"/>
      <c r="B1697"/>
      <c r="C1697"/>
      <c r="D1697"/>
      <c r="E1697"/>
      <c r="F1697"/>
      <c r="G1697" s="5"/>
      <c r="H1697"/>
      <c r="I1697"/>
    </row>
    <row r="1698" spans="1:9" ht="12.75">
      <c r="A1698"/>
      <c r="B1698"/>
      <c r="C1698"/>
      <c r="D1698"/>
      <c r="E1698"/>
      <c r="F1698"/>
      <c r="G1698" s="5"/>
      <c r="H1698"/>
      <c r="I1698"/>
    </row>
    <row r="1699" spans="1:9" ht="12.75">
      <c r="A1699"/>
      <c r="B1699"/>
      <c r="C1699"/>
      <c r="D1699"/>
      <c r="E1699"/>
      <c r="F1699"/>
      <c r="G1699" s="5"/>
      <c r="H1699"/>
      <c r="I1699"/>
    </row>
    <row r="1700" spans="1:9" ht="12.75">
      <c r="A1700"/>
      <c r="B1700"/>
      <c r="C1700"/>
      <c r="D1700"/>
      <c r="E1700"/>
      <c r="F1700"/>
      <c r="G1700" s="5"/>
      <c r="H1700"/>
      <c r="I1700"/>
    </row>
    <row r="1701" spans="1:9" ht="12.75">
      <c r="A1701"/>
      <c r="B1701"/>
      <c r="C1701"/>
      <c r="D1701"/>
      <c r="E1701"/>
      <c r="F1701"/>
      <c r="G1701" s="5"/>
      <c r="H1701"/>
      <c r="I1701"/>
    </row>
    <row r="1702" spans="1:9" ht="12.75">
      <c r="A1702"/>
      <c r="B1702"/>
      <c r="C1702"/>
      <c r="D1702"/>
      <c r="E1702"/>
      <c r="F1702"/>
      <c r="G1702" s="5"/>
      <c r="H1702"/>
      <c r="I1702"/>
    </row>
    <row r="1703" spans="1:9" ht="12.75">
      <c r="A1703"/>
      <c r="B1703"/>
      <c r="C1703"/>
      <c r="D1703"/>
      <c r="E1703"/>
      <c r="F1703"/>
      <c r="G1703" s="5"/>
      <c r="H1703"/>
      <c r="I1703"/>
    </row>
    <row r="1704" spans="1:9" ht="12.75">
      <c r="A1704"/>
      <c r="B1704"/>
      <c r="C1704"/>
      <c r="D1704"/>
      <c r="E1704"/>
      <c r="F1704"/>
      <c r="G1704" s="5"/>
      <c r="H1704"/>
      <c r="I1704"/>
    </row>
    <row r="1705" spans="1:9" ht="12.75">
      <c r="A1705"/>
      <c r="B1705"/>
      <c r="C1705"/>
      <c r="D1705"/>
      <c r="E1705"/>
      <c r="F1705"/>
      <c r="G1705" s="5"/>
      <c r="H1705"/>
      <c r="I1705"/>
    </row>
    <row r="1706" spans="1:9" ht="12.75">
      <c r="A1706"/>
      <c r="B1706"/>
      <c r="C1706"/>
      <c r="D1706"/>
      <c r="E1706"/>
      <c r="F1706"/>
      <c r="G1706" s="5"/>
      <c r="H1706"/>
      <c r="I1706"/>
    </row>
    <row r="1707" spans="1:9" ht="12.75">
      <c r="A1707"/>
      <c r="B1707"/>
      <c r="C1707"/>
      <c r="D1707"/>
      <c r="E1707"/>
      <c r="F1707"/>
      <c r="G1707" s="5"/>
      <c r="H1707"/>
      <c r="I1707"/>
    </row>
    <row r="1708" spans="1:9" ht="12.75">
      <c r="A1708"/>
      <c r="B1708"/>
      <c r="C1708"/>
      <c r="D1708"/>
      <c r="E1708"/>
      <c r="F1708"/>
      <c r="G1708" s="5"/>
      <c r="H1708"/>
      <c r="I1708"/>
    </row>
    <row r="1709" spans="1:9" ht="12.75">
      <c r="A1709"/>
      <c r="B1709"/>
      <c r="C1709"/>
      <c r="D1709"/>
      <c r="E1709"/>
      <c r="F1709"/>
      <c r="G1709" s="5"/>
      <c r="H1709"/>
      <c r="I1709"/>
    </row>
    <row r="1710" spans="1:9" ht="12.75">
      <c r="A1710"/>
      <c r="B1710"/>
      <c r="C1710"/>
      <c r="D1710"/>
      <c r="E1710"/>
      <c r="F1710"/>
      <c r="G1710" s="5"/>
      <c r="H1710"/>
      <c r="I1710"/>
    </row>
    <row r="1711" spans="1:9" ht="12.75">
      <c r="A1711"/>
      <c r="B1711"/>
      <c r="C1711"/>
      <c r="D1711"/>
      <c r="E1711"/>
      <c r="F1711"/>
      <c r="G1711" s="5"/>
      <c r="H1711"/>
      <c r="I1711"/>
    </row>
    <row r="1712" spans="1:9" ht="12.75">
      <c r="A1712"/>
      <c r="B1712"/>
      <c r="C1712"/>
      <c r="D1712"/>
      <c r="E1712"/>
      <c r="F1712"/>
      <c r="G1712" s="5"/>
      <c r="H1712"/>
      <c r="I1712"/>
    </row>
    <row r="1713" spans="1:9" ht="12.75">
      <c r="A1713"/>
      <c r="B1713"/>
      <c r="C1713"/>
      <c r="D1713"/>
      <c r="E1713"/>
      <c r="F1713"/>
      <c r="G1713" s="5"/>
      <c r="H1713"/>
      <c r="I1713"/>
    </row>
    <row r="1714" spans="1:9" ht="12.75">
      <c r="A1714"/>
      <c r="B1714"/>
      <c r="C1714"/>
      <c r="D1714"/>
      <c r="E1714"/>
      <c r="F1714"/>
      <c r="G1714" s="5"/>
      <c r="H1714"/>
      <c r="I1714"/>
    </row>
    <row r="1715" spans="1:9" ht="12.75">
      <c r="A1715"/>
      <c r="B1715"/>
      <c r="C1715"/>
      <c r="D1715"/>
      <c r="E1715"/>
      <c r="F1715"/>
      <c r="G1715" s="5"/>
      <c r="H1715"/>
      <c r="I1715"/>
    </row>
    <row r="1716" spans="1:9" ht="12.75">
      <c r="A1716"/>
      <c r="B1716"/>
      <c r="C1716"/>
      <c r="D1716"/>
      <c r="E1716"/>
      <c r="F1716"/>
      <c r="G1716" s="5"/>
      <c r="H1716"/>
      <c r="I1716"/>
    </row>
    <row r="1717" spans="1:9" ht="12.75">
      <c r="A1717"/>
      <c r="B1717"/>
      <c r="C1717"/>
      <c r="D1717"/>
      <c r="E1717"/>
      <c r="F1717"/>
      <c r="G1717" s="5"/>
      <c r="H1717"/>
      <c r="I1717"/>
    </row>
    <row r="1718" spans="1:9" ht="12.75">
      <c r="A1718"/>
      <c r="B1718"/>
      <c r="C1718"/>
      <c r="D1718"/>
      <c r="E1718"/>
      <c r="F1718"/>
      <c r="G1718" s="5"/>
      <c r="H1718"/>
      <c r="I1718"/>
    </row>
    <row r="1719" spans="1:9" ht="12.75">
      <c r="A1719"/>
      <c r="B1719"/>
      <c r="C1719"/>
      <c r="D1719"/>
      <c r="E1719"/>
      <c r="F1719"/>
      <c r="G1719" s="5"/>
      <c r="H1719"/>
      <c r="I1719"/>
    </row>
    <row r="1720" spans="1:9" ht="12.75">
      <c r="A1720"/>
      <c r="B1720"/>
      <c r="C1720"/>
      <c r="D1720"/>
      <c r="E1720"/>
      <c r="F1720"/>
      <c r="G1720" s="5"/>
      <c r="H1720"/>
      <c r="I1720"/>
    </row>
    <row r="1721" spans="1:9" ht="12.75">
      <c r="A1721"/>
      <c r="B1721"/>
      <c r="C1721"/>
      <c r="D1721"/>
      <c r="E1721"/>
      <c r="F1721"/>
      <c r="G1721" s="5"/>
      <c r="H1721"/>
      <c r="I1721"/>
    </row>
    <row r="1722" spans="1:9" ht="12.75">
      <c r="A1722"/>
      <c r="B1722"/>
      <c r="C1722"/>
      <c r="D1722"/>
      <c r="E1722"/>
      <c r="F1722"/>
      <c r="G1722" s="5"/>
      <c r="H1722"/>
      <c r="I1722"/>
    </row>
    <row r="1723" spans="1:9" ht="12.75">
      <c r="A1723"/>
      <c r="B1723"/>
      <c r="C1723"/>
      <c r="D1723"/>
      <c r="E1723"/>
      <c r="F1723"/>
      <c r="G1723" s="5"/>
      <c r="H1723"/>
      <c r="I1723"/>
    </row>
    <row r="1724" spans="1:9" ht="12.75">
      <c r="A1724"/>
      <c r="B1724"/>
      <c r="C1724"/>
      <c r="D1724"/>
      <c r="E1724"/>
      <c r="F1724"/>
      <c r="G1724" s="5"/>
      <c r="H1724"/>
      <c r="I1724"/>
    </row>
    <row r="1725" spans="1:9" ht="12.75">
      <c r="A1725"/>
      <c r="B1725"/>
      <c r="C1725"/>
      <c r="D1725"/>
      <c r="E1725"/>
      <c r="F1725"/>
      <c r="G1725" s="5"/>
      <c r="H1725"/>
      <c r="I1725"/>
    </row>
    <row r="1726" spans="1:9" ht="12.75">
      <c r="A1726"/>
      <c r="B1726"/>
      <c r="C1726"/>
      <c r="D1726"/>
      <c r="E1726"/>
      <c r="F1726"/>
      <c r="G1726" s="5"/>
      <c r="H1726"/>
      <c r="I1726"/>
    </row>
    <row r="1727" spans="1:9" ht="12.75">
      <c r="A1727"/>
      <c r="B1727"/>
      <c r="C1727"/>
      <c r="D1727"/>
      <c r="E1727"/>
      <c r="F1727"/>
      <c r="G1727" s="5"/>
      <c r="H1727"/>
      <c r="I1727"/>
    </row>
    <row r="1728" spans="1:9" ht="12.75">
      <c r="A1728"/>
      <c r="B1728"/>
      <c r="C1728"/>
      <c r="D1728"/>
      <c r="E1728"/>
      <c r="F1728"/>
      <c r="G1728" s="5"/>
      <c r="H1728"/>
      <c r="I1728"/>
    </row>
    <row r="1729" spans="1:9" ht="12.75">
      <c r="A1729"/>
      <c r="B1729"/>
      <c r="C1729"/>
      <c r="D1729"/>
      <c r="E1729"/>
      <c r="F1729"/>
      <c r="G1729" s="5"/>
      <c r="H1729"/>
      <c r="I1729"/>
    </row>
    <row r="1730" spans="1:9" ht="12.75">
      <c r="A1730"/>
      <c r="B1730"/>
      <c r="C1730"/>
      <c r="D1730"/>
      <c r="E1730"/>
      <c r="F1730"/>
      <c r="G1730" s="5"/>
      <c r="H1730"/>
      <c r="I1730"/>
    </row>
    <row r="1731" spans="1:9" ht="12.75">
      <c r="A1731"/>
      <c r="B1731"/>
      <c r="C1731"/>
      <c r="D1731"/>
      <c r="E1731"/>
      <c r="F1731"/>
      <c r="G1731" s="5"/>
      <c r="H1731"/>
      <c r="I1731"/>
    </row>
    <row r="1732" spans="1:9" ht="12.75">
      <c r="A1732"/>
      <c r="B1732"/>
      <c r="C1732"/>
      <c r="D1732"/>
      <c r="E1732"/>
      <c r="F1732"/>
      <c r="G1732" s="5"/>
      <c r="H1732"/>
      <c r="I1732"/>
    </row>
    <row r="1733" spans="1:9" ht="12.75">
      <c r="A1733"/>
      <c r="B1733"/>
      <c r="C1733"/>
      <c r="D1733"/>
      <c r="E1733"/>
      <c r="F1733"/>
      <c r="G1733" s="5"/>
      <c r="H1733"/>
      <c r="I1733"/>
    </row>
    <row r="1734" spans="1:9" ht="12.75">
      <c r="A1734"/>
      <c r="B1734"/>
      <c r="C1734"/>
      <c r="D1734"/>
      <c r="E1734"/>
      <c r="F1734"/>
      <c r="G1734" s="5"/>
      <c r="H1734"/>
      <c r="I1734"/>
    </row>
    <row r="1735" spans="1:9" ht="12.75">
      <c r="A1735"/>
      <c r="B1735"/>
      <c r="C1735"/>
      <c r="D1735"/>
      <c r="E1735"/>
      <c r="F1735"/>
      <c r="G1735" s="5"/>
      <c r="H1735"/>
      <c r="I1735"/>
    </row>
    <row r="1736" spans="1:9" ht="12.75">
      <c r="A1736"/>
      <c r="B1736"/>
      <c r="C1736"/>
      <c r="D1736"/>
      <c r="E1736"/>
      <c r="F1736"/>
      <c r="G1736" s="5"/>
      <c r="H1736"/>
      <c r="I1736"/>
    </row>
    <row r="1737" spans="1:9" ht="12.75">
      <c r="A1737"/>
      <c r="B1737"/>
      <c r="C1737"/>
      <c r="D1737"/>
      <c r="E1737"/>
      <c r="F1737"/>
      <c r="G1737" s="5"/>
      <c r="H1737"/>
      <c r="I1737"/>
    </row>
    <row r="1738" spans="1:9" ht="12.75">
      <c r="A1738"/>
      <c r="B1738"/>
      <c r="C1738"/>
      <c r="D1738"/>
      <c r="E1738"/>
      <c r="F1738"/>
      <c r="G1738" s="5"/>
      <c r="H1738"/>
      <c r="I1738"/>
    </row>
    <row r="1739" spans="1:9" ht="12.75">
      <c r="A1739"/>
      <c r="B1739"/>
      <c r="C1739"/>
      <c r="D1739"/>
      <c r="E1739"/>
      <c r="F1739"/>
      <c r="G1739" s="5"/>
      <c r="H1739"/>
      <c r="I1739"/>
    </row>
    <row r="1740" spans="1:9" ht="12.75">
      <c r="A1740"/>
      <c r="B1740"/>
      <c r="C1740"/>
      <c r="D1740"/>
      <c r="E1740"/>
      <c r="F1740"/>
      <c r="G1740" s="5"/>
      <c r="H1740"/>
      <c r="I1740"/>
    </row>
    <row r="1741" spans="1:9" ht="12.75">
      <c r="A1741"/>
      <c r="B1741"/>
      <c r="C1741"/>
      <c r="D1741"/>
      <c r="E1741"/>
      <c r="F1741"/>
      <c r="G1741" s="5"/>
      <c r="H1741"/>
      <c r="I1741"/>
    </row>
    <row r="1742" spans="1:9" ht="12.75">
      <c r="A1742"/>
      <c r="B1742"/>
      <c r="C1742"/>
      <c r="D1742"/>
      <c r="E1742"/>
      <c r="F1742"/>
      <c r="G1742" s="5"/>
      <c r="H1742"/>
      <c r="I1742"/>
    </row>
    <row r="1743" spans="1:9" ht="12.75">
      <c r="A1743"/>
      <c r="B1743"/>
      <c r="C1743"/>
      <c r="D1743"/>
      <c r="E1743"/>
      <c r="F1743"/>
      <c r="G1743" s="5"/>
      <c r="H1743"/>
      <c r="I1743"/>
    </row>
    <row r="1744" spans="1:9" ht="12.75">
      <c r="A1744"/>
      <c r="B1744"/>
      <c r="C1744"/>
      <c r="D1744"/>
      <c r="E1744"/>
      <c r="F1744"/>
      <c r="G1744" s="5"/>
      <c r="H1744"/>
      <c r="I1744"/>
    </row>
    <row r="1745" spans="1:9" ht="12.75">
      <c r="A1745"/>
      <c r="B1745"/>
      <c r="C1745"/>
      <c r="D1745"/>
      <c r="E1745"/>
      <c r="F1745"/>
      <c r="G1745" s="5"/>
      <c r="H1745"/>
      <c r="I1745"/>
    </row>
    <row r="1746" spans="1:9" ht="12.75">
      <c r="A1746"/>
      <c r="B1746"/>
      <c r="C1746"/>
      <c r="D1746"/>
      <c r="E1746"/>
      <c r="F1746"/>
      <c r="G1746" s="5"/>
      <c r="H1746"/>
      <c r="I1746"/>
    </row>
    <row r="1747" spans="1:9" ht="12.75">
      <c r="A1747"/>
      <c r="B1747"/>
      <c r="C1747"/>
      <c r="D1747"/>
      <c r="E1747"/>
      <c r="F1747"/>
      <c r="G1747" s="5"/>
      <c r="H1747"/>
      <c r="I1747"/>
    </row>
    <row r="1748" spans="1:9" ht="12.75">
      <c r="A1748"/>
      <c r="B1748"/>
      <c r="C1748"/>
      <c r="D1748"/>
      <c r="E1748"/>
      <c r="F1748"/>
      <c r="G1748" s="5"/>
      <c r="H1748"/>
      <c r="I1748"/>
    </row>
    <row r="1749" spans="1:9" ht="12.75">
      <c r="A1749"/>
      <c r="B1749"/>
      <c r="C1749"/>
      <c r="D1749"/>
      <c r="E1749"/>
      <c r="F1749"/>
      <c r="G1749" s="5"/>
      <c r="H1749"/>
      <c r="I1749"/>
    </row>
    <row r="1750" spans="1:9" ht="12.75">
      <c r="A1750"/>
      <c r="B1750"/>
      <c r="C1750"/>
      <c r="D1750"/>
      <c r="E1750"/>
      <c r="F1750"/>
      <c r="G1750" s="5"/>
      <c r="H1750"/>
      <c r="I1750"/>
    </row>
    <row r="1751" spans="1:9" ht="12.75">
      <c r="A1751"/>
      <c r="B1751"/>
      <c r="C1751"/>
      <c r="D1751"/>
      <c r="E1751"/>
      <c r="F1751"/>
      <c r="G1751" s="5"/>
      <c r="H1751"/>
      <c r="I1751"/>
    </row>
    <row r="1752" spans="1:9" ht="12.75">
      <c r="A1752"/>
      <c r="B1752"/>
      <c r="C1752"/>
      <c r="D1752"/>
      <c r="E1752"/>
      <c r="F1752"/>
      <c r="G1752" s="5"/>
      <c r="H1752"/>
      <c r="I1752"/>
    </row>
    <row r="1753" spans="1:9" ht="12.75">
      <c r="A1753"/>
      <c r="B1753"/>
      <c r="C1753"/>
      <c r="D1753"/>
      <c r="E1753"/>
      <c r="F1753"/>
      <c r="G1753" s="5"/>
      <c r="H1753"/>
      <c r="I1753"/>
    </row>
    <row r="1754" spans="1:9" ht="12.75">
      <c r="A1754"/>
      <c r="B1754"/>
      <c r="C1754"/>
      <c r="D1754"/>
      <c r="E1754"/>
      <c r="F1754"/>
      <c r="G1754" s="5"/>
      <c r="H1754"/>
      <c r="I1754"/>
    </row>
    <row r="1755" spans="1:9" ht="12.75">
      <c r="A1755"/>
      <c r="B1755"/>
      <c r="C1755"/>
      <c r="D1755"/>
      <c r="E1755"/>
      <c r="F1755"/>
      <c r="G1755" s="5"/>
      <c r="H1755"/>
      <c r="I1755"/>
    </row>
    <row r="1756" spans="1:9" ht="12.75">
      <c r="A1756"/>
      <c r="B1756"/>
      <c r="C1756"/>
      <c r="D1756"/>
      <c r="E1756"/>
      <c r="F1756"/>
      <c r="G1756" s="5"/>
      <c r="H1756"/>
      <c r="I1756"/>
    </row>
    <row r="1757" spans="1:9" ht="12.75">
      <c r="A1757"/>
      <c r="B1757"/>
      <c r="C1757"/>
      <c r="D1757"/>
      <c r="E1757"/>
      <c r="F1757"/>
      <c r="G1757" s="5"/>
      <c r="H1757"/>
      <c r="I1757"/>
    </row>
    <row r="1758" spans="1:9" ht="12.75">
      <c r="A1758"/>
      <c r="B1758"/>
      <c r="C1758"/>
      <c r="D1758"/>
      <c r="E1758"/>
      <c r="F1758"/>
      <c r="G1758" s="5"/>
      <c r="H1758"/>
      <c r="I1758"/>
    </row>
    <row r="1759" spans="1:9" ht="12.75">
      <c r="A1759"/>
      <c r="B1759"/>
      <c r="C1759"/>
      <c r="D1759"/>
      <c r="E1759"/>
      <c r="F1759"/>
      <c r="G1759" s="5"/>
      <c r="H1759"/>
      <c r="I1759"/>
    </row>
    <row r="1760" spans="1:9" ht="12.75">
      <c r="A1760"/>
      <c r="B1760"/>
      <c r="C1760"/>
      <c r="D1760"/>
      <c r="E1760"/>
      <c r="F1760"/>
      <c r="G1760" s="5"/>
      <c r="H1760"/>
      <c r="I1760"/>
    </row>
    <row r="1761" spans="1:9" ht="12.75">
      <c r="A1761"/>
      <c r="B1761"/>
      <c r="C1761"/>
      <c r="D1761"/>
      <c r="E1761"/>
      <c r="F1761"/>
      <c r="G1761" s="5"/>
      <c r="H1761"/>
      <c r="I1761"/>
    </row>
    <row r="1762" spans="1:9" ht="12.75">
      <c r="A1762"/>
      <c r="B1762"/>
      <c r="C1762"/>
      <c r="D1762"/>
      <c r="E1762"/>
      <c r="F1762"/>
      <c r="G1762" s="5"/>
      <c r="H1762"/>
      <c r="I1762"/>
    </row>
    <row r="1763" spans="1:9" ht="12.75">
      <c r="A1763"/>
      <c r="B1763"/>
      <c r="C1763"/>
      <c r="D1763"/>
      <c r="E1763"/>
      <c r="F1763"/>
      <c r="G1763" s="5"/>
      <c r="H1763"/>
      <c r="I1763"/>
    </row>
    <row r="1764" spans="1:9" ht="12.75">
      <c r="A1764"/>
      <c r="B1764"/>
      <c r="C1764"/>
      <c r="D1764"/>
      <c r="E1764"/>
      <c r="F1764"/>
      <c r="G1764" s="5"/>
      <c r="H1764"/>
      <c r="I1764"/>
    </row>
    <row r="1765" spans="1:9" ht="12.75">
      <c r="A1765"/>
      <c r="B1765"/>
      <c r="C1765"/>
      <c r="D1765"/>
      <c r="E1765"/>
      <c r="F1765"/>
      <c r="G1765" s="5"/>
      <c r="H1765"/>
      <c r="I1765"/>
    </row>
    <row r="1766" spans="1:9" ht="12.75">
      <c r="A1766"/>
      <c r="B1766"/>
      <c r="C1766"/>
      <c r="D1766"/>
      <c r="E1766"/>
      <c r="F1766"/>
      <c r="G1766" s="5"/>
      <c r="H1766"/>
      <c r="I1766"/>
    </row>
    <row r="1767" spans="1:9" ht="12.75">
      <c r="A1767"/>
      <c r="B1767"/>
      <c r="C1767"/>
      <c r="D1767"/>
      <c r="E1767"/>
      <c r="F1767"/>
      <c r="G1767" s="5"/>
      <c r="H1767"/>
      <c r="I1767"/>
    </row>
    <row r="1768" spans="1:9" ht="12.75">
      <c r="A1768"/>
      <c r="B1768"/>
      <c r="C1768"/>
      <c r="D1768"/>
      <c r="E1768"/>
      <c r="F1768"/>
      <c r="G1768" s="5"/>
      <c r="H1768"/>
      <c r="I1768"/>
    </row>
    <row r="1769" spans="1:9" ht="12.75">
      <c r="A1769"/>
      <c r="B1769"/>
      <c r="C1769"/>
      <c r="D1769"/>
      <c r="E1769"/>
      <c r="F1769"/>
      <c r="G1769" s="5"/>
      <c r="H1769"/>
      <c r="I1769"/>
    </row>
    <row r="1770" spans="1:9" ht="12.75">
      <c r="A1770"/>
      <c r="B1770"/>
      <c r="C1770"/>
      <c r="D1770"/>
      <c r="E1770"/>
      <c r="F1770"/>
      <c r="G1770" s="5"/>
      <c r="H1770"/>
      <c r="I1770"/>
    </row>
    <row r="1771" spans="1:9" ht="12.75">
      <c r="A1771"/>
      <c r="B1771"/>
      <c r="C1771"/>
      <c r="D1771"/>
      <c r="E1771"/>
      <c r="F1771"/>
      <c r="G1771" s="5"/>
      <c r="H1771"/>
      <c r="I1771"/>
    </row>
    <row r="1772" spans="1:9" ht="12.75">
      <c r="A1772"/>
      <c r="B1772"/>
      <c r="C1772"/>
      <c r="D1772"/>
      <c r="E1772"/>
      <c r="F1772"/>
      <c r="G1772" s="5"/>
      <c r="H1772"/>
      <c r="I1772"/>
    </row>
    <row r="1773" spans="1:9" ht="12.75">
      <c r="A1773"/>
      <c r="B1773"/>
      <c r="C1773"/>
      <c r="D1773"/>
      <c r="E1773"/>
      <c r="F1773"/>
      <c r="G1773" s="5"/>
      <c r="H1773"/>
      <c r="I1773"/>
    </row>
    <row r="1774" spans="1:9" ht="12.75">
      <c r="A1774"/>
      <c r="B1774"/>
      <c r="C1774"/>
      <c r="D1774"/>
      <c r="E1774"/>
      <c r="F1774"/>
      <c r="G1774" s="5"/>
      <c r="H1774"/>
      <c r="I1774"/>
    </row>
    <row r="1775" spans="1:9" ht="12.75">
      <c r="A1775"/>
      <c r="B1775"/>
      <c r="C1775"/>
      <c r="D1775"/>
      <c r="E1775"/>
      <c r="F1775"/>
      <c r="G1775" s="5"/>
      <c r="H1775"/>
      <c r="I1775"/>
    </row>
    <row r="1776" spans="1:9" ht="12.75">
      <c r="A1776"/>
      <c r="B1776"/>
      <c r="C1776"/>
      <c r="D1776"/>
      <c r="E1776"/>
      <c r="F1776"/>
      <c r="G1776" s="5"/>
      <c r="H1776"/>
      <c r="I1776"/>
    </row>
    <row r="1777" spans="1:9" ht="12.75">
      <c r="A1777"/>
      <c r="B1777"/>
      <c r="C1777"/>
      <c r="D1777"/>
      <c r="E1777"/>
      <c r="F1777"/>
      <c r="G1777" s="5"/>
      <c r="H1777"/>
      <c r="I1777"/>
    </row>
    <row r="1778" spans="1:9" ht="12.75">
      <c r="A1778"/>
      <c r="B1778"/>
      <c r="C1778"/>
      <c r="D1778"/>
      <c r="E1778"/>
      <c r="F1778"/>
      <c r="G1778" s="5"/>
      <c r="H1778"/>
      <c r="I1778"/>
    </row>
    <row r="1779" spans="1:9" ht="12.75">
      <c r="A1779"/>
      <c r="B1779"/>
      <c r="C1779"/>
      <c r="D1779"/>
      <c r="E1779"/>
      <c r="F1779"/>
      <c r="G1779" s="5"/>
      <c r="H1779"/>
      <c r="I1779"/>
    </row>
    <row r="1780" spans="1:9" ht="12.75">
      <c r="A1780"/>
      <c r="B1780"/>
      <c r="C1780"/>
      <c r="D1780"/>
      <c r="E1780"/>
      <c r="F1780"/>
      <c r="G1780" s="5"/>
      <c r="H1780"/>
      <c r="I1780"/>
    </row>
    <row r="1781" spans="1:9" ht="12.75">
      <c r="A1781"/>
      <c r="B1781"/>
      <c r="C1781"/>
      <c r="D1781"/>
      <c r="E1781"/>
      <c r="F1781"/>
      <c r="G1781" s="5"/>
      <c r="H1781"/>
      <c r="I1781"/>
    </row>
    <row r="1782" spans="1:9" ht="12.75">
      <c r="A1782"/>
      <c r="B1782"/>
      <c r="C1782"/>
      <c r="D1782"/>
      <c r="E1782"/>
      <c r="F1782"/>
      <c r="G1782" s="5"/>
      <c r="H1782"/>
      <c r="I1782"/>
    </row>
    <row r="1783" spans="1:9" ht="12.75">
      <c r="A1783"/>
      <c r="B1783"/>
      <c r="C1783"/>
      <c r="D1783"/>
      <c r="E1783"/>
      <c r="F1783"/>
      <c r="G1783" s="5"/>
      <c r="H1783"/>
      <c r="I1783"/>
    </row>
    <row r="1784" spans="1:9" ht="12.75">
      <c r="A1784"/>
      <c r="B1784"/>
      <c r="C1784"/>
      <c r="D1784"/>
      <c r="E1784"/>
      <c r="F1784"/>
      <c r="G1784" s="5"/>
      <c r="H1784"/>
      <c r="I1784"/>
    </row>
    <row r="1785" spans="1:9" ht="12.75">
      <c r="A1785"/>
      <c r="B1785"/>
      <c r="C1785"/>
      <c r="D1785"/>
      <c r="E1785"/>
      <c r="F1785"/>
      <c r="G1785" s="5"/>
      <c r="H1785"/>
      <c r="I1785"/>
    </row>
    <row r="1786" spans="1:9" ht="12.75">
      <c r="A1786"/>
      <c r="B1786"/>
      <c r="C1786"/>
      <c r="D1786"/>
      <c r="E1786"/>
      <c r="F1786"/>
      <c r="G1786" s="5"/>
      <c r="H1786"/>
      <c r="I1786"/>
    </row>
    <row r="1787" spans="1:9" ht="12.75">
      <c r="A1787"/>
      <c r="B1787"/>
      <c r="C1787"/>
      <c r="D1787"/>
      <c r="E1787"/>
      <c r="F1787"/>
      <c r="G1787" s="5"/>
      <c r="H1787"/>
      <c r="I1787"/>
    </row>
    <row r="1788" spans="1:9" ht="12.75">
      <c r="A1788"/>
      <c r="B1788"/>
      <c r="C1788"/>
      <c r="D1788"/>
      <c r="E1788"/>
      <c r="F1788"/>
      <c r="G1788" s="5"/>
      <c r="H1788"/>
      <c r="I1788"/>
    </row>
    <row r="1789" spans="1:9" ht="12.75">
      <c r="A1789"/>
      <c r="B1789"/>
      <c r="C1789"/>
      <c r="D1789"/>
      <c r="E1789"/>
      <c r="F1789"/>
      <c r="G1789" s="5"/>
      <c r="H1789"/>
      <c r="I1789"/>
    </row>
    <row r="1790" spans="1:9" ht="12.75">
      <c r="A1790"/>
      <c r="B1790"/>
      <c r="C1790"/>
      <c r="D1790"/>
      <c r="E1790"/>
      <c r="F1790"/>
      <c r="G1790" s="5"/>
      <c r="H1790"/>
      <c r="I1790"/>
    </row>
    <row r="1791" spans="1:9" ht="12.75">
      <c r="A1791"/>
      <c r="B1791"/>
      <c r="C1791"/>
      <c r="D1791"/>
      <c r="E1791"/>
      <c r="F1791"/>
      <c r="G1791" s="5"/>
      <c r="H1791"/>
      <c r="I1791"/>
    </row>
    <row r="1792" spans="1:9" ht="12.75">
      <c r="A1792"/>
      <c r="B1792"/>
      <c r="C1792"/>
      <c r="D1792"/>
      <c r="E1792"/>
      <c r="F1792"/>
      <c r="G1792" s="5"/>
      <c r="H1792"/>
      <c r="I1792"/>
    </row>
    <row r="1793" spans="1:9" ht="12.75">
      <c r="A1793"/>
      <c r="B1793"/>
      <c r="C1793"/>
      <c r="D1793"/>
      <c r="E1793"/>
      <c r="F1793"/>
      <c r="G1793" s="5"/>
      <c r="H1793"/>
      <c r="I1793"/>
    </row>
    <row r="1794" spans="1:9" ht="12.75">
      <c r="A1794"/>
      <c r="B1794"/>
      <c r="C1794"/>
      <c r="D1794"/>
      <c r="E1794"/>
      <c r="F1794"/>
      <c r="G1794" s="5"/>
      <c r="H1794"/>
      <c r="I1794"/>
    </row>
    <row r="1795" spans="1:9" ht="12.75">
      <c r="A1795"/>
      <c r="B1795"/>
      <c r="C1795"/>
      <c r="D1795"/>
      <c r="E1795"/>
      <c r="F1795"/>
      <c r="G1795" s="5"/>
      <c r="H1795"/>
      <c r="I1795"/>
    </row>
    <row r="1796" spans="1:9" ht="12.75">
      <c r="A1796"/>
      <c r="B1796"/>
      <c r="C1796"/>
      <c r="D1796"/>
      <c r="E1796"/>
      <c r="F1796"/>
      <c r="G1796" s="5"/>
      <c r="H1796"/>
      <c r="I1796"/>
    </row>
    <row r="1797" spans="1:9" ht="12.75">
      <c r="A1797"/>
      <c r="B1797"/>
      <c r="C1797"/>
      <c r="D1797"/>
      <c r="E1797"/>
      <c r="F1797"/>
      <c r="G1797" s="5"/>
      <c r="H1797"/>
      <c r="I1797"/>
    </row>
    <row r="1798" spans="1:9" ht="12.75">
      <c r="A1798"/>
      <c r="B1798"/>
      <c r="C1798"/>
      <c r="D1798"/>
      <c r="E1798"/>
      <c r="F1798"/>
      <c r="G1798" s="5"/>
      <c r="H1798"/>
      <c r="I1798"/>
    </row>
    <row r="1799" spans="1:9" ht="12.75">
      <c r="A1799"/>
      <c r="B1799"/>
      <c r="C1799"/>
      <c r="D1799"/>
      <c r="E1799"/>
      <c r="F1799"/>
      <c r="G1799" s="5"/>
      <c r="H1799"/>
      <c r="I1799"/>
    </row>
    <row r="1800" spans="1:9" ht="12.75">
      <c r="A1800"/>
      <c r="B1800"/>
      <c r="C1800"/>
      <c r="D1800"/>
      <c r="E1800"/>
      <c r="F1800"/>
      <c r="G1800" s="5"/>
      <c r="H1800"/>
      <c r="I1800"/>
    </row>
    <row r="1801" spans="1:9" ht="12.75">
      <c r="A1801"/>
      <c r="B1801"/>
      <c r="C1801"/>
      <c r="D1801"/>
      <c r="E1801"/>
      <c r="F1801"/>
      <c r="G1801" s="5"/>
      <c r="H1801"/>
      <c r="I1801"/>
    </row>
    <row r="1802" spans="1:9" ht="12.75">
      <c r="A1802"/>
      <c r="B1802"/>
      <c r="C1802"/>
      <c r="D1802"/>
      <c r="E1802"/>
      <c r="F1802"/>
      <c r="G1802" s="5"/>
      <c r="H1802"/>
      <c r="I1802"/>
    </row>
    <row r="1803" spans="1:9" ht="12.75">
      <c r="A1803"/>
      <c r="B1803"/>
      <c r="C1803"/>
      <c r="D1803"/>
      <c r="E1803"/>
      <c r="F1803"/>
      <c r="G1803" s="5"/>
      <c r="H1803"/>
      <c r="I1803"/>
    </row>
    <row r="1804" spans="1:9" ht="12.75">
      <c r="A1804"/>
      <c r="B1804"/>
      <c r="C1804"/>
      <c r="D1804"/>
      <c r="E1804"/>
      <c r="F1804"/>
      <c r="G1804" s="5"/>
      <c r="H1804"/>
      <c r="I1804"/>
    </row>
    <row r="1805" spans="1:9" ht="12.75">
      <c r="A1805"/>
      <c r="B1805"/>
      <c r="C1805"/>
      <c r="D1805"/>
      <c r="E1805"/>
      <c r="F1805"/>
      <c r="G1805" s="5"/>
      <c r="H1805"/>
      <c r="I1805"/>
    </row>
    <row r="1806" spans="1:9" ht="12.75">
      <c r="A1806"/>
      <c r="B1806"/>
      <c r="C1806"/>
      <c r="D1806"/>
      <c r="E1806"/>
      <c r="F1806"/>
      <c r="G1806" s="5"/>
      <c r="H1806"/>
      <c r="I1806"/>
    </row>
    <row r="1807" spans="1:9" ht="12.75">
      <c r="A1807"/>
      <c r="B1807"/>
      <c r="C1807"/>
      <c r="D1807"/>
      <c r="E1807"/>
      <c r="F1807"/>
      <c r="G1807" s="5"/>
      <c r="H1807"/>
      <c r="I1807"/>
    </row>
    <row r="1808" spans="1:9" ht="12.75">
      <c r="A1808"/>
      <c r="B1808"/>
      <c r="C1808"/>
      <c r="D1808"/>
      <c r="E1808"/>
      <c r="F1808"/>
      <c r="G1808" s="5"/>
      <c r="H1808"/>
      <c r="I1808"/>
    </row>
    <row r="1809" spans="1:9" ht="12.75">
      <c r="A1809"/>
      <c r="B1809"/>
      <c r="C1809"/>
      <c r="D1809"/>
      <c r="E1809"/>
      <c r="F1809"/>
      <c r="G1809" s="5"/>
      <c r="H1809"/>
      <c r="I1809"/>
    </row>
    <row r="1810" spans="1:9" ht="12.75">
      <c r="A1810"/>
      <c r="B1810"/>
      <c r="C1810"/>
      <c r="D1810"/>
      <c r="E1810"/>
      <c r="F1810"/>
      <c r="G1810" s="5"/>
      <c r="H1810"/>
      <c r="I1810"/>
    </row>
    <row r="1811" spans="1:9" ht="12.75">
      <c r="A1811"/>
      <c r="B1811"/>
      <c r="C1811"/>
      <c r="D1811"/>
      <c r="E1811"/>
      <c r="F1811"/>
      <c r="G1811" s="5"/>
      <c r="H1811"/>
      <c r="I1811"/>
    </row>
    <row r="1812" spans="1:9" ht="12.75">
      <c r="A1812"/>
      <c r="B1812"/>
      <c r="C1812"/>
      <c r="D1812"/>
      <c r="E1812"/>
      <c r="F1812"/>
      <c r="G1812" s="5"/>
      <c r="H1812"/>
      <c r="I1812"/>
    </row>
    <row r="1813" spans="1:9" ht="12.75">
      <c r="A1813"/>
      <c r="B1813"/>
      <c r="C1813"/>
      <c r="D1813"/>
      <c r="E1813"/>
      <c r="F1813"/>
      <c r="G1813" s="5"/>
      <c r="H1813"/>
      <c r="I1813"/>
    </row>
    <row r="1814" spans="1:9" ht="12.75">
      <c r="A1814"/>
      <c r="B1814"/>
      <c r="C1814"/>
      <c r="D1814"/>
      <c r="E1814"/>
      <c r="F1814"/>
      <c r="G1814" s="5"/>
      <c r="H1814"/>
      <c r="I1814"/>
    </row>
    <row r="1815" spans="1:9" ht="12.75">
      <c r="A1815"/>
      <c r="B1815"/>
      <c r="C1815"/>
      <c r="D1815"/>
      <c r="E1815"/>
      <c r="F1815"/>
      <c r="G1815" s="5"/>
      <c r="H1815"/>
      <c r="I1815"/>
    </row>
    <row r="1816" spans="1:9" ht="12.75">
      <c r="A1816"/>
      <c r="B1816"/>
      <c r="C1816"/>
      <c r="D1816"/>
      <c r="E1816"/>
      <c r="F1816"/>
      <c r="G1816" s="5"/>
      <c r="H1816"/>
      <c r="I1816"/>
    </row>
    <row r="1817" spans="1:9" ht="12.75">
      <c r="A1817"/>
      <c r="B1817"/>
      <c r="C1817"/>
      <c r="D1817"/>
      <c r="E1817"/>
      <c r="F1817"/>
      <c r="G1817" s="5"/>
      <c r="H1817"/>
      <c r="I1817"/>
    </row>
    <row r="1818" spans="1:9" ht="12.75">
      <c r="A1818"/>
      <c r="B1818"/>
      <c r="C1818"/>
      <c r="D1818"/>
      <c r="E1818"/>
      <c r="F1818"/>
      <c r="G1818" s="5"/>
      <c r="H1818"/>
      <c r="I1818"/>
    </row>
    <row r="1819" spans="1:9" ht="12.75">
      <c r="A1819"/>
      <c r="B1819"/>
      <c r="C1819"/>
      <c r="D1819"/>
      <c r="E1819"/>
      <c r="F1819"/>
      <c r="G1819" s="5"/>
      <c r="H1819"/>
      <c r="I1819"/>
    </row>
    <row r="1820" spans="1:9" ht="12.75">
      <c r="A1820"/>
      <c r="B1820"/>
      <c r="C1820"/>
      <c r="D1820"/>
      <c r="E1820"/>
      <c r="F1820"/>
      <c r="G1820" s="5"/>
      <c r="H1820"/>
      <c r="I1820"/>
    </row>
    <row r="1821" spans="1:9" ht="12.75">
      <c r="A1821"/>
      <c r="B1821"/>
      <c r="C1821"/>
      <c r="D1821"/>
      <c r="E1821"/>
      <c r="F1821"/>
      <c r="G1821" s="5"/>
      <c r="H1821"/>
      <c r="I1821"/>
    </row>
    <row r="1822" spans="1:9" ht="12.75">
      <c r="A1822"/>
      <c r="B1822"/>
      <c r="C1822"/>
      <c r="D1822"/>
      <c r="E1822"/>
      <c r="F1822"/>
      <c r="G1822" s="5"/>
      <c r="H1822"/>
      <c r="I1822"/>
    </row>
    <row r="1823" spans="1:9" ht="12.75">
      <c r="A1823"/>
      <c r="B1823"/>
      <c r="C1823"/>
      <c r="D1823"/>
      <c r="E1823"/>
      <c r="F1823"/>
      <c r="G1823" s="5"/>
      <c r="H1823"/>
      <c r="I1823"/>
    </row>
    <row r="1824" spans="1:9" ht="12.75">
      <c r="A1824"/>
      <c r="B1824"/>
      <c r="C1824"/>
      <c r="D1824"/>
      <c r="E1824"/>
      <c r="F1824"/>
      <c r="G1824" s="5"/>
      <c r="H1824"/>
      <c r="I1824"/>
    </row>
    <row r="1825" spans="1:9" ht="12.75">
      <c r="A1825"/>
      <c r="B1825"/>
      <c r="C1825"/>
      <c r="D1825"/>
      <c r="E1825"/>
      <c r="F1825"/>
      <c r="G1825" s="5"/>
      <c r="H1825"/>
      <c r="I1825"/>
    </row>
    <row r="1826" spans="1:9" ht="12.75">
      <c r="A1826"/>
      <c r="B1826"/>
      <c r="C1826"/>
      <c r="D1826"/>
      <c r="E1826"/>
      <c r="F1826"/>
      <c r="G1826" s="5"/>
      <c r="H1826"/>
      <c r="I1826"/>
    </row>
    <row r="1827" spans="1:9" ht="12.75">
      <c r="A1827"/>
      <c r="B1827"/>
      <c r="C1827"/>
      <c r="D1827"/>
      <c r="E1827"/>
      <c r="F1827"/>
      <c r="G1827" s="5"/>
      <c r="H1827"/>
      <c r="I1827"/>
    </row>
    <row r="1828" spans="1:9" ht="12.75">
      <c r="A1828"/>
      <c r="B1828"/>
      <c r="C1828"/>
      <c r="D1828"/>
      <c r="E1828"/>
      <c r="F1828"/>
      <c r="G1828" s="5"/>
      <c r="H1828"/>
      <c r="I1828"/>
    </row>
    <row r="1829" spans="1:9" ht="12.75">
      <c r="A1829"/>
      <c r="B1829"/>
      <c r="C1829"/>
      <c r="D1829"/>
      <c r="E1829"/>
      <c r="F1829"/>
      <c r="G1829" s="5"/>
      <c r="H1829"/>
      <c r="I1829"/>
    </row>
    <row r="1830" spans="1:9" ht="12.75">
      <c r="A1830"/>
      <c r="B1830"/>
      <c r="C1830"/>
      <c r="D1830"/>
      <c r="E1830"/>
      <c r="F1830"/>
      <c r="G1830" s="5"/>
      <c r="H1830"/>
      <c r="I1830"/>
    </row>
    <row r="1831" spans="1:9" ht="12.75">
      <c r="A1831"/>
      <c r="B1831"/>
      <c r="C1831"/>
      <c r="D1831"/>
      <c r="E1831"/>
      <c r="F1831"/>
      <c r="G1831" s="5"/>
      <c r="H1831"/>
      <c r="I1831"/>
    </row>
    <row r="1832" spans="1:9" ht="12.75">
      <c r="A1832"/>
      <c r="B1832"/>
      <c r="C1832"/>
      <c r="D1832"/>
      <c r="E1832"/>
      <c r="F1832"/>
      <c r="G1832" s="5"/>
      <c r="H1832"/>
      <c r="I1832"/>
    </row>
    <row r="1833" spans="1:9" ht="12.75">
      <c r="A1833"/>
      <c r="B1833"/>
      <c r="C1833"/>
      <c r="D1833"/>
      <c r="E1833"/>
      <c r="F1833"/>
      <c r="G1833" s="5"/>
      <c r="H1833"/>
      <c r="I1833"/>
    </row>
    <row r="1834" spans="1:9" ht="12.75">
      <c r="A1834"/>
      <c r="B1834"/>
      <c r="C1834"/>
      <c r="D1834"/>
      <c r="E1834"/>
      <c r="F1834"/>
      <c r="G1834" s="5"/>
      <c r="H1834"/>
      <c r="I1834"/>
    </row>
    <row r="1835" spans="1:9" ht="12.75">
      <c r="A1835"/>
      <c r="B1835"/>
      <c r="C1835"/>
      <c r="D1835"/>
      <c r="E1835"/>
      <c r="F1835"/>
      <c r="G1835" s="5"/>
      <c r="H1835"/>
      <c r="I1835"/>
    </row>
    <row r="1836" spans="1:9" ht="12.75">
      <c r="A1836"/>
      <c r="B1836"/>
      <c r="C1836"/>
      <c r="D1836"/>
      <c r="E1836"/>
      <c r="F1836"/>
      <c r="G1836" s="5"/>
      <c r="H1836"/>
      <c r="I1836"/>
    </row>
    <row r="1837" spans="1:9" ht="12.75">
      <c r="A1837"/>
      <c r="B1837"/>
      <c r="C1837"/>
      <c r="D1837"/>
      <c r="E1837"/>
      <c r="F1837"/>
      <c r="G1837" s="5"/>
      <c r="H1837"/>
      <c r="I1837"/>
    </row>
    <row r="1838" spans="1:9" ht="12.75">
      <c r="A1838"/>
      <c r="B1838"/>
      <c r="C1838"/>
      <c r="D1838"/>
      <c r="E1838"/>
      <c r="F1838"/>
      <c r="G1838" s="5"/>
      <c r="H1838"/>
      <c r="I1838"/>
    </row>
    <row r="1839" spans="1:9" ht="12.75">
      <c r="A1839"/>
      <c r="B1839"/>
      <c r="C1839"/>
      <c r="D1839"/>
      <c r="E1839"/>
      <c r="F1839"/>
      <c r="G1839" s="5"/>
      <c r="H1839"/>
      <c r="I1839"/>
    </row>
    <row r="1840" spans="1:9" ht="12.75">
      <c r="A1840"/>
      <c r="B1840"/>
      <c r="C1840"/>
      <c r="D1840"/>
      <c r="E1840"/>
      <c r="F1840"/>
      <c r="G1840" s="5"/>
      <c r="H1840"/>
      <c r="I1840"/>
    </row>
    <row r="1841" spans="1:9" ht="12.75">
      <c r="A1841"/>
      <c r="B1841"/>
      <c r="C1841"/>
      <c r="D1841"/>
      <c r="E1841"/>
      <c r="F1841"/>
      <c r="G1841" s="5"/>
      <c r="H1841"/>
      <c r="I1841"/>
    </row>
    <row r="1842" spans="1:9" ht="12.75">
      <c r="A1842"/>
      <c r="B1842"/>
      <c r="C1842"/>
      <c r="D1842"/>
      <c r="E1842"/>
      <c r="F1842"/>
      <c r="G1842" s="5"/>
      <c r="H1842"/>
      <c r="I1842"/>
    </row>
    <row r="1843" spans="1:9" ht="12.75">
      <c r="A1843"/>
      <c r="B1843"/>
      <c r="C1843"/>
      <c r="D1843"/>
      <c r="E1843"/>
      <c r="F1843"/>
      <c r="G1843" s="5"/>
      <c r="H1843"/>
      <c r="I1843"/>
    </row>
    <row r="1844" spans="1:9" ht="12.75">
      <c r="A1844"/>
      <c r="B1844"/>
      <c r="C1844"/>
      <c r="D1844"/>
      <c r="E1844"/>
      <c r="F1844"/>
      <c r="G1844" s="5"/>
      <c r="H1844"/>
      <c r="I1844"/>
    </row>
    <row r="1845" spans="1:9" ht="12.75">
      <c r="A1845"/>
      <c r="B1845"/>
      <c r="C1845"/>
      <c r="D1845"/>
      <c r="E1845"/>
      <c r="F1845"/>
      <c r="G1845" s="5"/>
      <c r="H1845"/>
      <c r="I1845"/>
    </row>
    <row r="1846" spans="1:9" ht="12.75">
      <c r="A1846"/>
      <c r="B1846"/>
      <c r="C1846"/>
      <c r="D1846"/>
      <c r="E1846"/>
      <c r="F1846"/>
      <c r="G1846" s="5"/>
      <c r="H1846"/>
      <c r="I1846"/>
    </row>
    <row r="1847" spans="1:9" ht="12.75">
      <c r="A1847"/>
      <c r="B1847"/>
      <c r="C1847"/>
      <c r="D1847"/>
      <c r="E1847"/>
      <c r="F1847"/>
      <c r="G1847" s="5"/>
      <c r="H1847"/>
      <c r="I1847"/>
    </row>
    <row r="1848" spans="1:9" ht="12.75">
      <c r="A1848"/>
      <c r="B1848"/>
      <c r="C1848"/>
      <c r="D1848"/>
      <c r="E1848"/>
      <c r="F1848"/>
      <c r="G1848" s="5"/>
      <c r="H1848"/>
      <c r="I1848"/>
    </row>
    <row r="1849" spans="1:9" ht="12.75">
      <c r="A1849"/>
      <c r="B1849"/>
      <c r="C1849"/>
      <c r="D1849"/>
      <c r="E1849"/>
      <c r="F1849"/>
      <c r="G1849" s="5"/>
      <c r="H1849"/>
      <c r="I1849"/>
    </row>
    <row r="1850" spans="1:9" ht="12.75">
      <c r="A1850"/>
      <c r="B1850"/>
      <c r="C1850"/>
      <c r="D1850"/>
      <c r="E1850"/>
      <c r="F1850"/>
      <c r="G1850" s="5"/>
      <c r="H1850"/>
      <c r="I1850"/>
    </row>
    <row r="1851" spans="1:9" ht="12.75">
      <c r="A1851"/>
      <c r="B1851"/>
      <c r="C1851"/>
      <c r="D1851"/>
      <c r="E1851"/>
      <c r="F1851"/>
      <c r="G1851" s="5"/>
      <c r="H1851"/>
      <c r="I1851"/>
    </row>
    <row r="1852" spans="1:9" ht="12.75">
      <c r="A1852"/>
      <c r="B1852"/>
      <c r="C1852"/>
      <c r="D1852"/>
      <c r="E1852"/>
      <c r="F1852"/>
      <c r="G1852" s="5"/>
      <c r="H1852"/>
      <c r="I1852"/>
    </row>
    <row r="1853" spans="1:9" ht="12.75">
      <c r="A1853"/>
      <c r="B1853"/>
      <c r="C1853"/>
      <c r="D1853"/>
      <c r="E1853"/>
      <c r="F1853"/>
      <c r="G1853" s="5"/>
      <c r="H1853"/>
      <c r="I1853"/>
    </row>
    <row r="1854" spans="1:9" ht="12.75">
      <c r="A1854"/>
      <c r="B1854"/>
      <c r="C1854"/>
      <c r="D1854"/>
      <c r="E1854"/>
      <c r="F1854"/>
      <c r="G1854" s="5"/>
      <c r="H1854"/>
      <c r="I1854"/>
    </row>
    <row r="1855" spans="1:9" ht="12.75">
      <c r="A1855"/>
      <c r="B1855"/>
      <c r="C1855"/>
      <c r="D1855"/>
      <c r="E1855"/>
      <c r="F1855"/>
      <c r="G1855" s="5"/>
      <c r="H1855"/>
      <c r="I1855"/>
    </row>
    <row r="1856" spans="1:9" ht="12.75">
      <c r="A1856"/>
      <c r="B1856"/>
      <c r="C1856"/>
      <c r="D1856"/>
      <c r="E1856"/>
      <c r="F1856"/>
      <c r="G1856" s="5"/>
      <c r="H1856"/>
      <c r="I1856"/>
    </row>
    <row r="1857" spans="1:9" ht="12.75">
      <c r="A1857"/>
      <c r="B1857"/>
      <c r="C1857"/>
      <c r="D1857"/>
      <c r="E1857"/>
      <c r="F1857"/>
      <c r="G1857" s="5"/>
      <c r="H1857"/>
      <c r="I1857"/>
    </row>
    <row r="1858" spans="1:9" ht="12.75">
      <c r="A1858"/>
      <c r="B1858"/>
      <c r="C1858"/>
      <c r="D1858"/>
      <c r="E1858"/>
      <c r="F1858"/>
      <c r="G1858" s="5"/>
      <c r="H1858"/>
      <c r="I1858"/>
    </row>
    <row r="1859" spans="1:9" ht="12.75">
      <c r="A1859"/>
      <c r="B1859"/>
      <c r="C1859"/>
      <c r="D1859"/>
      <c r="E1859"/>
      <c r="F1859"/>
      <c r="G1859" s="5"/>
      <c r="H1859"/>
      <c r="I1859"/>
    </row>
    <row r="1860" spans="1:9" ht="12.75">
      <c r="A1860"/>
      <c r="B1860"/>
      <c r="C1860"/>
      <c r="D1860"/>
      <c r="E1860"/>
      <c r="F1860"/>
      <c r="G1860" s="5"/>
      <c r="H1860"/>
      <c r="I1860"/>
    </row>
    <row r="1861" spans="1:9" ht="12.75">
      <c r="A1861"/>
      <c r="B1861"/>
      <c r="C1861"/>
      <c r="D1861"/>
      <c r="E1861"/>
      <c r="F1861"/>
      <c r="G1861" s="5"/>
      <c r="H1861"/>
      <c r="I1861"/>
    </row>
    <row r="1862" spans="1:9" ht="12.75">
      <c r="A1862"/>
      <c r="B1862"/>
      <c r="C1862"/>
      <c r="D1862"/>
      <c r="E1862"/>
      <c r="F1862"/>
      <c r="G1862" s="5"/>
      <c r="H1862"/>
      <c r="I1862"/>
    </row>
    <row r="1863" spans="1:9" ht="12.75">
      <c r="A1863"/>
      <c r="B1863"/>
      <c r="C1863"/>
      <c r="D1863"/>
      <c r="E1863"/>
      <c r="F1863"/>
      <c r="G1863" s="5"/>
      <c r="H1863"/>
      <c r="I1863"/>
    </row>
    <row r="1864" spans="1:9" ht="12.75">
      <c r="A1864"/>
      <c r="B1864"/>
      <c r="C1864"/>
      <c r="D1864"/>
      <c r="E1864"/>
      <c r="F1864"/>
      <c r="G1864" s="5"/>
      <c r="H1864"/>
      <c r="I1864"/>
    </row>
    <row r="1865" spans="1:9" ht="12.75">
      <c r="A1865"/>
      <c r="B1865"/>
      <c r="C1865"/>
      <c r="D1865"/>
      <c r="E1865"/>
      <c r="F1865"/>
      <c r="G1865" s="5"/>
      <c r="H1865"/>
      <c r="I1865"/>
    </row>
    <row r="1866" spans="1:9" ht="12.75">
      <c r="A1866"/>
      <c r="B1866"/>
      <c r="C1866"/>
      <c r="D1866"/>
      <c r="E1866"/>
      <c r="F1866"/>
      <c r="G1866" s="5"/>
      <c r="H1866"/>
      <c r="I1866"/>
    </row>
    <row r="1867" spans="1:9" ht="12.75">
      <c r="A1867"/>
      <c r="B1867"/>
      <c r="C1867"/>
      <c r="D1867"/>
      <c r="E1867"/>
      <c r="F1867"/>
      <c r="G1867" s="5"/>
      <c r="H1867"/>
      <c r="I1867"/>
    </row>
    <row r="1868" spans="1:9" ht="12.75">
      <c r="A1868"/>
      <c r="B1868"/>
      <c r="C1868"/>
      <c r="D1868"/>
      <c r="E1868"/>
      <c r="F1868"/>
      <c r="G1868" s="5"/>
      <c r="H1868"/>
      <c r="I1868"/>
    </row>
    <row r="1869" spans="1:9" ht="12.75">
      <c r="A1869"/>
      <c r="B1869"/>
      <c r="C1869"/>
      <c r="D1869"/>
      <c r="E1869"/>
      <c r="F1869"/>
      <c r="G1869" s="5"/>
      <c r="H1869"/>
      <c r="I1869"/>
    </row>
    <row r="1870" spans="1:9" ht="12.75">
      <c r="A1870"/>
      <c r="B1870"/>
      <c r="C1870"/>
      <c r="D1870"/>
      <c r="E1870"/>
      <c r="F1870"/>
      <c r="G1870" s="5"/>
      <c r="H1870"/>
      <c r="I1870"/>
    </row>
    <row r="1871" spans="1:9" ht="12.75">
      <c r="A1871"/>
      <c r="B1871"/>
      <c r="C1871"/>
      <c r="D1871"/>
      <c r="E1871"/>
      <c r="F1871"/>
      <c r="G1871" s="5"/>
      <c r="H1871"/>
      <c r="I1871"/>
    </row>
    <row r="1872" spans="1:9" ht="12.75">
      <c r="A1872"/>
      <c r="B1872"/>
      <c r="C1872"/>
      <c r="D1872"/>
      <c r="E1872"/>
      <c r="F1872"/>
      <c r="G1872" s="5"/>
      <c r="H1872"/>
      <c r="I1872"/>
    </row>
    <row r="1873" spans="1:9" ht="12.75">
      <c r="A1873"/>
      <c r="B1873"/>
      <c r="C1873"/>
      <c r="D1873"/>
      <c r="E1873"/>
      <c r="F1873"/>
      <c r="G1873" s="5"/>
      <c r="H1873"/>
      <c r="I1873"/>
    </row>
    <row r="1874" spans="1:9" ht="12.75">
      <c r="A1874"/>
      <c r="B1874"/>
      <c r="C1874"/>
      <c r="D1874"/>
      <c r="E1874"/>
      <c r="F1874"/>
      <c r="G1874" s="5"/>
      <c r="H1874"/>
      <c r="I1874"/>
    </row>
    <row r="1875" spans="1:9" ht="12.75">
      <c r="A1875"/>
      <c r="B1875"/>
      <c r="C1875"/>
      <c r="D1875"/>
      <c r="E1875"/>
      <c r="F1875"/>
      <c r="G1875" s="5"/>
      <c r="H1875"/>
      <c r="I1875"/>
    </row>
    <row r="1876" spans="1:9" ht="12.75">
      <c r="A1876"/>
      <c r="B1876"/>
      <c r="C1876"/>
      <c r="D1876"/>
      <c r="E1876"/>
      <c r="F1876"/>
      <c r="G1876" s="5"/>
      <c r="H1876"/>
      <c r="I1876"/>
    </row>
    <row r="1877" spans="1:9" ht="12.75">
      <c r="A1877"/>
      <c r="B1877"/>
      <c r="C1877"/>
      <c r="D1877"/>
      <c r="E1877"/>
      <c r="F1877"/>
      <c r="G1877" s="5"/>
      <c r="H1877"/>
      <c r="I1877"/>
    </row>
    <row r="1878" spans="1:9" ht="12.75">
      <c r="A1878"/>
      <c r="B1878"/>
      <c r="C1878"/>
      <c r="D1878"/>
      <c r="E1878"/>
      <c r="F1878"/>
      <c r="G1878" s="5"/>
      <c r="H1878"/>
      <c r="I1878"/>
    </row>
    <row r="1879" spans="1:9" ht="12.75">
      <c r="A1879"/>
      <c r="B1879"/>
      <c r="C1879"/>
      <c r="D1879"/>
      <c r="E1879"/>
      <c r="F1879"/>
      <c r="G1879" s="5"/>
      <c r="H1879"/>
      <c r="I1879"/>
    </row>
    <row r="1880" spans="1:9" ht="12.75">
      <c r="A1880"/>
      <c r="B1880"/>
      <c r="C1880"/>
      <c r="D1880"/>
      <c r="E1880"/>
      <c r="F1880"/>
      <c r="G1880" s="5"/>
      <c r="H1880"/>
      <c r="I1880"/>
    </row>
    <row r="1881" spans="1:9" ht="12.75">
      <c r="A1881"/>
      <c r="B1881"/>
      <c r="C1881"/>
      <c r="D1881"/>
      <c r="E1881"/>
      <c r="F1881"/>
      <c r="G1881" s="5"/>
      <c r="H1881"/>
      <c r="I1881"/>
    </row>
    <row r="1882" spans="1:9" ht="12.75">
      <c r="A1882"/>
      <c r="B1882"/>
      <c r="C1882"/>
      <c r="D1882"/>
      <c r="E1882"/>
      <c r="F1882"/>
      <c r="G1882" s="5"/>
      <c r="H1882"/>
      <c r="I1882"/>
    </row>
    <row r="1883" spans="1:9" ht="12.75">
      <c r="A1883"/>
      <c r="B1883"/>
      <c r="C1883"/>
      <c r="D1883"/>
      <c r="E1883"/>
      <c r="F1883"/>
      <c r="G1883" s="5"/>
      <c r="H1883"/>
      <c r="I1883"/>
    </row>
    <row r="1884" spans="1:9" ht="12.75">
      <c r="A1884"/>
      <c r="B1884"/>
      <c r="C1884"/>
      <c r="D1884"/>
      <c r="E1884"/>
      <c r="F1884"/>
      <c r="G1884" s="5"/>
      <c r="H1884"/>
      <c r="I1884"/>
    </row>
    <row r="1885" spans="1:9" ht="12.75">
      <c r="A1885"/>
      <c r="B1885"/>
      <c r="C1885"/>
      <c r="D1885"/>
      <c r="E1885"/>
      <c r="F1885"/>
      <c r="G1885" s="5"/>
      <c r="H1885"/>
      <c r="I1885"/>
    </row>
    <row r="1886" spans="1:9" ht="12.75">
      <c r="A1886"/>
      <c r="B1886"/>
      <c r="C1886"/>
      <c r="D1886"/>
      <c r="E1886"/>
      <c r="F1886"/>
      <c r="G1886" s="5"/>
      <c r="H1886"/>
      <c r="I1886"/>
    </row>
    <row r="1887" spans="1:9" ht="12.75">
      <c r="A1887"/>
      <c r="B1887"/>
      <c r="C1887"/>
      <c r="D1887"/>
      <c r="E1887"/>
      <c r="F1887"/>
      <c r="G1887" s="5"/>
      <c r="H1887"/>
      <c r="I1887"/>
    </row>
    <row r="1888" spans="1:9" ht="12.75">
      <c r="A1888"/>
      <c r="B1888"/>
      <c r="C1888"/>
      <c r="D1888"/>
      <c r="E1888"/>
      <c r="F1888"/>
      <c r="G1888" s="5"/>
      <c r="H1888"/>
      <c r="I1888"/>
    </row>
    <row r="1889" spans="1:9" ht="12.75">
      <c r="A1889"/>
      <c r="B1889"/>
      <c r="C1889"/>
      <c r="D1889"/>
      <c r="E1889"/>
      <c r="F1889"/>
      <c r="G1889" s="5"/>
      <c r="H1889"/>
      <c r="I1889"/>
    </row>
    <row r="1890" spans="1:9" ht="12.75">
      <c r="A1890"/>
      <c r="B1890"/>
      <c r="C1890"/>
      <c r="D1890"/>
      <c r="E1890"/>
      <c r="F1890"/>
      <c r="G1890" s="5"/>
      <c r="H1890"/>
      <c r="I1890"/>
    </row>
    <row r="1891" spans="1:9" ht="12.75">
      <c r="A1891"/>
      <c r="B1891"/>
      <c r="C1891"/>
      <c r="D1891"/>
      <c r="E1891"/>
      <c r="F1891"/>
      <c r="G1891" s="5"/>
      <c r="H1891"/>
      <c r="I1891"/>
    </row>
    <row r="1892" spans="1:9" ht="12.75">
      <c r="A1892"/>
      <c r="B1892"/>
      <c r="C1892"/>
      <c r="D1892"/>
      <c r="E1892"/>
      <c r="F1892"/>
      <c r="G1892" s="5"/>
      <c r="H1892"/>
      <c r="I1892"/>
    </row>
    <row r="1893" spans="1:9" ht="12.75">
      <c r="A1893"/>
      <c r="B1893"/>
      <c r="C1893"/>
      <c r="D1893"/>
      <c r="E1893"/>
      <c r="F1893"/>
      <c r="G1893" s="5"/>
      <c r="H1893"/>
      <c r="I1893"/>
    </row>
    <row r="1894" spans="1:9" ht="12.75">
      <c r="A1894"/>
      <c r="B1894"/>
      <c r="C1894"/>
      <c r="D1894"/>
      <c r="E1894"/>
      <c r="F1894"/>
      <c r="G1894" s="5"/>
      <c r="H1894"/>
      <c r="I1894"/>
    </row>
    <row r="1895" spans="1:9" ht="12.75">
      <c r="A1895"/>
      <c r="B1895"/>
      <c r="C1895"/>
      <c r="D1895"/>
      <c r="E1895"/>
      <c r="F1895"/>
      <c r="G1895" s="5"/>
      <c r="H1895"/>
      <c r="I1895"/>
    </row>
    <row r="1896" spans="1:9" ht="12.75">
      <c r="A1896"/>
      <c r="B1896"/>
      <c r="C1896"/>
      <c r="D1896"/>
      <c r="E1896"/>
      <c r="F1896"/>
      <c r="G1896" s="5"/>
      <c r="H1896"/>
      <c r="I1896"/>
    </row>
    <row r="1897" spans="1:9" ht="12.75">
      <c r="A1897"/>
      <c r="B1897"/>
      <c r="C1897"/>
      <c r="D1897"/>
      <c r="E1897"/>
      <c r="F1897"/>
      <c r="G1897" s="5"/>
      <c r="H1897"/>
      <c r="I1897"/>
    </row>
    <row r="1898" spans="1:9" ht="12.75">
      <c r="A1898"/>
      <c r="B1898"/>
      <c r="C1898"/>
      <c r="D1898"/>
      <c r="E1898"/>
      <c r="F1898"/>
      <c r="G1898" s="5"/>
      <c r="H1898"/>
      <c r="I1898"/>
    </row>
    <row r="1899" spans="1:9" ht="12.75">
      <c r="A1899"/>
      <c r="B1899"/>
      <c r="C1899"/>
      <c r="D1899"/>
      <c r="E1899"/>
      <c r="F1899"/>
      <c r="G1899" s="5"/>
      <c r="H1899"/>
      <c r="I1899"/>
    </row>
    <row r="1900" spans="1:9" ht="12.75">
      <c r="A1900"/>
      <c r="B1900"/>
      <c r="C1900"/>
      <c r="D1900"/>
      <c r="E1900"/>
      <c r="F1900"/>
      <c r="G1900" s="5"/>
      <c r="H1900"/>
      <c r="I1900"/>
    </row>
    <row r="1901" spans="1:9" ht="12.75">
      <c r="A1901"/>
      <c r="B1901"/>
      <c r="C1901"/>
      <c r="D1901"/>
      <c r="E1901"/>
      <c r="F1901"/>
      <c r="G1901" s="5"/>
      <c r="H1901"/>
      <c r="I1901"/>
    </row>
    <row r="1902" spans="1:9" ht="12.75">
      <c r="A1902"/>
      <c r="B1902"/>
      <c r="C1902"/>
      <c r="D1902"/>
      <c r="E1902"/>
      <c r="F1902"/>
      <c r="G1902" s="5"/>
      <c r="H1902"/>
      <c r="I1902"/>
    </row>
    <row r="1903" spans="1:9" ht="12.75">
      <c r="A1903"/>
      <c r="B1903"/>
      <c r="C1903"/>
      <c r="D1903"/>
      <c r="E1903"/>
      <c r="F1903"/>
      <c r="G1903" s="5"/>
      <c r="H1903"/>
      <c r="I1903"/>
    </row>
    <row r="1904" spans="1:9" ht="12.75">
      <c r="A1904"/>
      <c r="B1904"/>
      <c r="C1904"/>
      <c r="D1904"/>
      <c r="E1904"/>
      <c r="F1904"/>
      <c r="G1904" s="5"/>
      <c r="H1904"/>
      <c r="I1904"/>
    </row>
    <row r="1905" spans="1:9" ht="12.75">
      <c r="A1905"/>
      <c r="B1905"/>
      <c r="C1905"/>
      <c r="D1905"/>
      <c r="E1905"/>
      <c r="F1905"/>
      <c r="G1905" s="5"/>
      <c r="H1905"/>
      <c r="I1905"/>
    </row>
    <row r="1906" spans="1:9" ht="12.75">
      <c r="A1906"/>
      <c r="B1906"/>
      <c r="C1906"/>
      <c r="D1906"/>
      <c r="E1906"/>
      <c r="F1906"/>
      <c r="G1906" s="5"/>
      <c r="H1906"/>
      <c r="I1906"/>
    </row>
    <row r="1907" spans="1:9" ht="12.75">
      <c r="A1907"/>
      <c r="B1907"/>
      <c r="C1907"/>
      <c r="D1907"/>
      <c r="E1907"/>
      <c r="F1907"/>
      <c r="G1907" s="5"/>
      <c r="H1907"/>
      <c r="I1907"/>
    </row>
    <row r="1908" spans="1:9" ht="12.75">
      <c r="A1908"/>
      <c r="B1908"/>
      <c r="C1908"/>
      <c r="D1908"/>
      <c r="E1908"/>
      <c r="F1908"/>
      <c r="G1908" s="5"/>
      <c r="H1908"/>
      <c r="I1908"/>
    </row>
    <row r="1909" spans="1:9" ht="12.75">
      <c r="A1909"/>
      <c r="B1909"/>
      <c r="C1909"/>
      <c r="D1909"/>
      <c r="E1909"/>
      <c r="F1909"/>
      <c r="G1909" s="5"/>
      <c r="H1909"/>
      <c r="I1909"/>
    </row>
    <row r="1910" spans="1:9" ht="12.75">
      <c r="A1910"/>
      <c r="B1910"/>
      <c r="C1910"/>
      <c r="D1910"/>
      <c r="E1910"/>
      <c r="F1910"/>
      <c r="G1910" s="5"/>
      <c r="H1910"/>
      <c r="I1910"/>
    </row>
    <row r="1911" spans="1:9" ht="12.75">
      <c r="A1911"/>
      <c r="B1911"/>
      <c r="C1911"/>
      <c r="D1911"/>
      <c r="E1911"/>
      <c r="F1911"/>
      <c r="G1911" s="5"/>
      <c r="H1911"/>
      <c r="I1911"/>
    </row>
    <row r="1912" spans="1:9" ht="12.75">
      <c r="A1912"/>
      <c r="B1912"/>
      <c r="C1912"/>
      <c r="D1912"/>
      <c r="E1912"/>
      <c r="F1912"/>
      <c r="G1912" s="5"/>
      <c r="H1912"/>
      <c r="I1912"/>
    </row>
    <row r="1913" spans="1:9" ht="12.75">
      <c r="A1913"/>
      <c r="B1913"/>
      <c r="C1913"/>
      <c r="D1913"/>
      <c r="E1913"/>
      <c r="F1913"/>
      <c r="G1913" s="5"/>
      <c r="H1913"/>
      <c r="I1913"/>
    </row>
    <row r="1914" spans="1:9" ht="12.75">
      <c r="A1914"/>
      <c r="B1914"/>
      <c r="C1914"/>
      <c r="D1914"/>
      <c r="E1914"/>
      <c r="F1914"/>
      <c r="G1914" s="5"/>
      <c r="H1914"/>
      <c r="I1914"/>
    </row>
    <row r="1915" spans="1:9" ht="12.75">
      <c r="A1915"/>
      <c r="B1915"/>
      <c r="C1915"/>
      <c r="D1915"/>
      <c r="E1915"/>
      <c r="F1915"/>
      <c r="G1915" s="5"/>
      <c r="H1915"/>
      <c r="I1915"/>
    </row>
    <row r="1916" spans="1:9" ht="12.75">
      <c r="A1916"/>
      <c r="B1916"/>
      <c r="C1916"/>
      <c r="D1916"/>
      <c r="E1916"/>
      <c r="F1916"/>
      <c r="G1916" s="5"/>
      <c r="H1916"/>
      <c r="I1916"/>
    </row>
    <row r="1917" spans="1:9" ht="12.75">
      <c r="A1917"/>
      <c r="B1917"/>
      <c r="C1917"/>
      <c r="D1917"/>
      <c r="E1917"/>
      <c r="F1917"/>
      <c r="G1917" s="5"/>
      <c r="H1917"/>
      <c r="I1917"/>
    </row>
    <row r="1918" spans="1:9" ht="12.75">
      <c r="A1918"/>
      <c r="B1918"/>
      <c r="C1918"/>
      <c r="D1918"/>
      <c r="E1918"/>
      <c r="F1918"/>
      <c r="G1918" s="5"/>
      <c r="H1918"/>
      <c r="I1918"/>
    </row>
    <row r="1919" spans="1:9" ht="12.75">
      <c r="A1919"/>
      <c r="B1919"/>
      <c r="C1919"/>
      <c r="D1919"/>
      <c r="E1919"/>
      <c r="F1919"/>
      <c r="G1919" s="5"/>
      <c r="H1919"/>
      <c r="I1919"/>
    </row>
    <row r="1920" spans="1:9" ht="12.75">
      <c r="A1920"/>
      <c r="B1920"/>
      <c r="C1920"/>
      <c r="D1920"/>
      <c r="E1920"/>
      <c r="F1920"/>
      <c r="G1920" s="5"/>
      <c r="H1920"/>
      <c r="I1920"/>
    </row>
    <row r="1921" spans="1:9" ht="12.75">
      <c r="A1921"/>
      <c r="B1921"/>
      <c r="C1921"/>
      <c r="D1921"/>
      <c r="E1921"/>
      <c r="F1921"/>
      <c r="G1921" s="5"/>
      <c r="H1921"/>
      <c r="I1921"/>
    </row>
    <row r="1922" spans="1:9" ht="12.75">
      <c r="A1922"/>
      <c r="B1922"/>
      <c r="C1922"/>
      <c r="D1922"/>
      <c r="E1922"/>
      <c r="F1922"/>
      <c r="G1922" s="5"/>
      <c r="H1922"/>
      <c r="I1922"/>
    </row>
    <row r="1923" spans="1:9" ht="12.75">
      <c r="A1923"/>
      <c r="B1923"/>
      <c r="C1923"/>
      <c r="D1923"/>
      <c r="E1923"/>
      <c r="F1923"/>
      <c r="G1923" s="5"/>
      <c r="H1923"/>
      <c r="I1923"/>
    </row>
    <row r="1924" spans="1:9" ht="12.75">
      <c r="A1924"/>
      <c r="B1924"/>
      <c r="C1924"/>
      <c r="D1924"/>
      <c r="E1924"/>
      <c r="F1924"/>
      <c r="G1924" s="5"/>
      <c r="H1924"/>
      <c r="I1924"/>
    </row>
    <row r="1925" spans="1:9" ht="12.75">
      <c r="A1925"/>
      <c r="B1925"/>
      <c r="C1925"/>
      <c r="D1925"/>
      <c r="E1925"/>
      <c r="F1925"/>
      <c r="G1925" s="5"/>
      <c r="H1925"/>
      <c r="I1925"/>
    </row>
    <row r="1926" spans="1:9" ht="12.75">
      <c r="A1926"/>
      <c r="B1926"/>
      <c r="C1926"/>
      <c r="D1926"/>
      <c r="E1926"/>
      <c r="F1926"/>
      <c r="G1926" s="5"/>
      <c r="H1926"/>
      <c r="I1926"/>
    </row>
    <row r="1927" spans="1:9" ht="12.75">
      <c r="A1927"/>
      <c r="B1927"/>
      <c r="C1927"/>
      <c r="D1927"/>
      <c r="E1927"/>
      <c r="F1927"/>
      <c r="G1927" s="5"/>
      <c r="H1927"/>
      <c r="I1927"/>
    </row>
    <row r="1928" spans="1:9" ht="12.75">
      <c r="A1928"/>
      <c r="B1928"/>
      <c r="C1928"/>
      <c r="D1928"/>
      <c r="E1928"/>
      <c r="F1928"/>
      <c r="G1928" s="5"/>
      <c r="H1928"/>
      <c r="I1928"/>
    </row>
    <row r="1929" spans="1:9" ht="12.75">
      <c r="A1929"/>
      <c r="B1929"/>
      <c r="C1929"/>
      <c r="D1929"/>
      <c r="E1929"/>
      <c r="F1929"/>
      <c r="G1929" s="5"/>
      <c r="H1929"/>
      <c r="I1929"/>
    </row>
    <row r="1930" spans="1:9" ht="12.75">
      <c r="A1930"/>
      <c r="B1930"/>
      <c r="C1930"/>
      <c r="D1930"/>
      <c r="E1930"/>
      <c r="F1930"/>
      <c r="G1930" s="5"/>
      <c r="H1930"/>
      <c r="I1930"/>
    </row>
    <row r="1931" spans="1:9" ht="12.75">
      <c r="A1931"/>
      <c r="B1931"/>
      <c r="C1931"/>
      <c r="D1931"/>
      <c r="E1931"/>
      <c r="F1931"/>
      <c r="G1931" s="5"/>
      <c r="H1931"/>
      <c r="I1931"/>
    </row>
    <row r="1932" spans="1:9" ht="12.75">
      <c r="A1932"/>
      <c r="B1932"/>
      <c r="C1932"/>
      <c r="D1932"/>
      <c r="E1932"/>
      <c r="F1932"/>
      <c r="G1932" s="5"/>
      <c r="H1932"/>
      <c r="I1932"/>
    </row>
    <row r="1933" spans="1:9" ht="12.75">
      <c r="A1933"/>
      <c r="B1933"/>
      <c r="C1933"/>
      <c r="D1933"/>
      <c r="E1933"/>
      <c r="F1933"/>
      <c r="G1933" s="5"/>
      <c r="H1933"/>
      <c r="I1933"/>
    </row>
    <row r="1934" spans="1:9" ht="12.75">
      <c r="A1934"/>
      <c r="B1934"/>
      <c r="C1934"/>
      <c r="D1934"/>
      <c r="E1934"/>
      <c r="F1934"/>
      <c r="G1934" s="5"/>
      <c r="H1934"/>
      <c r="I1934"/>
    </row>
    <row r="1935" spans="1:9" ht="12.75">
      <c r="A1935"/>
      <c r="B1935"/>
      <c r="C1935"/>
      <c r="D1935"/>
      <c r="E1935"/>
      <c r="F1935"/>
      <c r="G1935" s="5"/>
      <c r="H1935"/>
      <c r="I1935"/>
    </row>
    <row r="1936" spans="1:9" ht="12.75">
      <c r="A1936"/>
      <c r="B1936"/>
      <c r="C1936"/>
      <c r="D1936"/>
      <c r="E1936"/>
      <c r="F1936"/>
      <c r="G1936" s="5"/>
      <c r="H1936"/>
      <c r="I1936"/>
    </row>
    <row r="1937" spans="1:9" ht="12.75">
      <c r="A1937"/>
      <c r="B1937"/>
      <c r="C1937"/>
      <c r="D1937"/>
      <c r="E1937"/>
      <c r="F1937"/>
      <c r="G1937" s="5"/>
      <c r="H1937"/>
      <c r="I1937"/>
    </row>
    <row r="1938" spans="1:9" ht="12.75">
      <c r="A1938"/>
      <c r="B1938"/>
      <c r="C1938"/>
      <c r="D1938"/>
      <c r="E1938"/>
      <c r="F1938"/>
      <c r="G1938" s="5"/>
      <c r="H1938"/>
      <c r="I1938"/>
    </row>
    <row r="1939" spans="1:9" ht="12.75">
      <c r="A1939"/>
      <c r="B1939"/>
      <c r="C1939"/>
      <c r="D1939"/>
      <c r="E1939"/>
      <c r="F1939"/>
      <c r="G1939" s="5"/>
      <c r="H1939"/>
      <c r="I1939"/>
    </row>
    <row r="1940" spans="1:9" ht="12.75">
      <c r="A1940"/>
      <c r="B1940"/>
      <c r="C1940"/>
      <c r="D1940"/>
      <c r="E1940"/>
      <c r="F1940"/>
      <c r="G1940" s="5"/>
      <c r="H1940"/>
      <c r="I1940"/>
    </row>
    <row r="1941" spans="1:9" ht="12.75">
      <c r="A1941"/>
      <c r="B1941"/>
      <c r="C1941"/>
      <c r="D1941"/>
      <c r="E1941"/>
      <c r="F1941"/>
      <c r="G1941" s="5"/>
      <c r="H1941"/>
      <c r="I1941"/>
    </row>
    <row r="1942" spans="1:9" ht="12.75">
      <c r="A1942"/>
      <c r="B1942"/>
      <c r="C1942"/>
      <c r="D1942"/>
      <c r="E1942"/>
      <c r="F1942"/>
      <c r="G1942" s="5"/>
      <c r="H1942"/>
      <c r="I1942"/>
    </row>
    <row r="1943" spans="1:9" ht="12.75">
      <c r="A1943"/>
      <c r="B1943"/>
      <c r="C1943"/>
      <c r="D1943"/>
      <c r="E1943"/>
      <c r="F1943"/>
      <c r="G1943" s="5"/>
      <c r="H1943"/>
      <c r="I1943"/>
    </row>
    <row r="1944" spans="1:9" ht="12.75">
      <c r="A1944"/>
      <c r="B1944"/>
      <c r="C1944"/>
      <c r="D1944"/>
      <c r="E1944"/>
      <c r="F1944"/>
      <c r="G1944" s="5"/>
      <c r="H1944"/>
      <c r="I1944"/>
    </row>
    <row r="1945" spans="1:9" ht="12.75">
      <c r="A1945"/>
      <c r="B1945"/>
      <c r="C1945"/>
      <c r="D1945"/>
      <c r="E1945"/>
      <c r="F1945"/>
      <c r="G1945" s="5"/>
      <c r="H1945"/>
      <c r="I1945"/>
    </row>
    <row r="1946" spans="1:9" ht="12.75">
      <c r="A1946"/>
      <c r="B1946"/>
      <c r="C1946"/>
      <c r="D1946"/>
      <c r="E1946"/>
      <c r="F1946"/>
      <c r="G1946" s="5"/>
      <c r="H1946"/>
      <c r="I1946"/>
    </row>
    <row r="1947" spans="1:9" ht="12.75">
      <c r="A1947"/>
      <c r="B1947"/>
      <c r="C1947"/>
      <c r="D1947"/>
      <c r="E1947"/>
      <c r="F1947"/>
      <c r="G1947" s="5"/>
      <c r="H1947"/>
      <c r="I1947"/>
    </row>
    <row r="1948" spans="1:9" ht="12.75">
      <c r="A1948"/>
      <c r="B1948"/>
      <c r="C1948"/>
      <c r="D1948"/>
      <c r="E1948"/>
      <c r="F1948"/>
      <c r="G1948" s="5"/>
      <c r="H1948"/>
      <c r="I1948"/>
    </row>
    <row r="1949" spans="1:9" ht="12.75">
      <c r="A1949"/>
      <c r="B1949"/>
      <c r="C1949"/>
      <c r="D1949"/>
      <c r="E1949"/>
      <c r="F1949"/>
      <c r="G1949" s="5"/>
      <c r="H1949"/>
      <c r="I1949"/>
    </row>
    <row r="1950" spans="1:9" ht="12.75">
      <c r="A1950"/>
      <c r="B1950"/>
      <c r="C1950"/>
      <c r="D1950"/>
      <c r="E1950"/>
      <c r="F1950"/>
      <c r="G1950" s="5"/>
      <c r="H1950"/>
      <c r="I1950"/>
    </row>
    <row r="1951" spans="1:9" ht="12.75">
      <c r="A1951"/>
      <c r="B1951"/>
      <c r="C1951"/>
      <c r="D1951"/>
      <c r="E1951"/>
      <c r="F1951"/>
      <c r="G1951" s="5"/>
      <c r="H1951"/>
      <c r="I1951"/>
    </row>
    <row r="1952" spans="1:9" ht="12.75">
      <c r="A1952"/>
      <c r="B1952"/>
      <c r="C1952"/>
      <c r="D1952"/>
      <c r="E1952"/>
      <c r="F1952"/>
      <c r="G1952" s="5"/>
      <c r="H1952"/>
      <c r="I1952"/>
    </row>
    <row r="1953" spans="1:9" ht="12.75">
      <c r="A1953"/>
      <c r="B1953"/>
      <c r="C1953"/>
      <c r="D1953"/>
      <c r="E1953"/>
      <c r="F1953"/>
      <c r="G1953" s="5"/>
      <c r="H1953"/>
      <c r="I1953"/>
    </row>
    <row r="1954" spans="1:9" ht="12.75">
      <c r="A1954"/>
      <c r="B1954"/>
      <c r="C1954"/>
      <c r="D1954"/>
      <c r="E1954"/>
      <c r="F1954"/>
      <c r="G1954" s="5"/>
      <c r="H1954"/>
      <c r="I1954"/>
    </row>
    <row r="1955" spans="1:9" ht="12.75">
      <c r="A1955"/>
      <c r="B1955"/>
      <c r="C1955"/>
      <c r="D1955"/>
      <c r="E1955"/>
      <c r="F1955"/>
      <c r="G1955" s="5"/>
      <c r="H1955"/>
      <c r="I1955"/>
    </row>
    <row r="1956" spans="1:9" ht="12.75">
      <c r="A1956"/>
      <c r="B1956"/>
      <c r="C1956"/>
      <c r="D1956"/>
      <c r="E1956"/>
      <c r="F1956"/>
      <c r="G1956" s="5"/>
      <c r="H1956"/>
      <c r="I1956"/>
    </row>
    <row r="1957" spans="1:9" ht="12.75">
      <c r="A1957"/>
      <c r="B1957"/>
      <c r="C1957"/>
      <c r="D1957"/>
      <c r="E1957"/>
      <c r="F1957"/>
      <c r="G1957" s="5"/>
      <c r="H1957"/>
      <c r="I1957"/>
    </row>
    <row r="1958" spans="1:9" ht="12.75">
      <c r="A1958"/>
      <c r="B1958"/>
      <c r="C1958"/>
      <c r="D1958"/>
      <c r="E1958"/>
      <c r="F1958"/>
      <c r="G1958" s="5"/>
      <c r="H1958"/>
      <c r="I1958"/>
    </row>
    <row r="1959" spans="1:9" ht="12.75">
      <c r="A1959"/>
      <c r="B1959"/>
      <c r="C1959"/>
      <c r="D1959"/>
      <c r="E1959"/>
      <c r="F1959"/>
      <c r="G1959" s="5"/>
      <c r="H1959"/>
      <c r="I1959"/>
    </row>
    <row r="1960" spans="1:9" ht="12.75">
      <c r="A1960"/>
      <c r="B1960"/>
      <c r="C1960"/>
      <c r="D1960"/>
      <c r="E1960"/>
      <c r="F1960"/>
      <c r="G1960" s="5"/>
      <c r="H1960"/>
      <c r="I1960"/>
    </row>
    <row r="1961" spans="1:9" ht="12.75">
      <c r="A1961"/>
      <c r="B1961"/>
      <c r="C1961"/>
      <c r="D1961"/>
      <c r="E1961"/>
      <c r="F1961"/>
      <c r="G1961" s="5"/>
      <c r="H1961"/>
      <c r="I1961"/>
    </row>
    <row r="1962" spans="1:9" ht="12.75">
      <c r="A1962"/>
      <c r="B1962"/>
      <c r="C1962"/>
      <c r="D1962"/>
      <c r="E1962"/>
      <c r="F1962"/>
      <c r="G1962" s="5"/>
      <c r="H1962"/>
      <c r="I1962"/>
    </row>
    <row r="1963" spans="1:9" ht="12.75">
      <c r="A1963"/>
      <c r="B1963"/>
      <c r="C1963"/>
      <c r="D1963"/>
      <c r="E1963"/>
      <c r="F1963"/>
      <c r="G1963" s="5"/>
      <c r="H1963"/>
      <c r="I1963"/>
    </row>
    <row r="1964" spans="1:9" ht="12.75">
      <c r="A1964"/>
      <c r="B1964"/>
      <c r="C1964"/>
      <c r="D1964"/>
      <c r="E1964"/>
      <c r="F1964"/>
      <c r="G1964" s="5"/>
      <c r="H1964"/>
      <c r="I1964"/>
    </row>
    <row r="1965" spans="1:9" ht="12.75">
      <c r="A1965"/>
      <c r="B1965"/>
      <c r="C1965"/>
      <c r="D1965"/>
      <c r="E1965"/>
      <c r="F1965"/>
      <c r="G1965" s="5"/>
      <c r="H1965"/>
      <c r="I1965"/>
    </row>
    <row r="1966" spans="1:9" ht="12.75">
      <c r="A1966"/>
      <c r="B1966"/>
      <c r="C1966"/>
      <c r="D1966"/>
      <c r="E1966"/>
      <c r="F1966"/>
      <c r="G1966" s="5"/>
      <c r="H1966"/>
      <c r="I1966"/>
    </row>
    <row r="1967" spans="1:9" ht="12.75">
      <c r="A1967"/>
      <c r="B1967"/>
      <c r="C1967"/>
      <c r="D1967"/>
      <c r="E1967"/>
      <c r="F1967"/>
      <c r="G1967" s="5"/>
      <c r="H1967"/>
      <c r="I1967"/>
    </row>
    <row r="1968" spans="1:9" ht="12.75">
      <c r="A1968"/>
      <c r="B1968"/>
      <c r="C1968"/>
      <c r="D1968"/>
      <c r="E1968"/>
      <c r="F1968"/>
      <c r="G1968" s="5"/>
      <c r="H1968"/>
      <c r="I1968"/>
    </row>
    <row r="1969" spans="1:9" ht="12.75">
      <c r="A1969"/>
      <c r="B1969"/>
      <c r="C1969"/>
      <c r="D1969"/>
      <c r="E1969"/>
      <c r="F1969"/>
      <c r="G1969" s="5"/>
      <c r="H1969"/>
      <c r="I1969"/>
    </row>
    <row r="1970" spans="1:9" ht="12.75">
      <c r="A1970"/>
      <c r="B1970"/>
      <c r="C1970"/>
      <c r="D1970"/>
      <c r="E1970"/>
      <c r="F1970"/>
      <c r="G1970" s="5"/>
      <c r="H1970"/>
      <c r="I1970"/>
    </row>
    <row r="1971" spans="1:9" ht="12.75">
      <c r="A1971"/>
      <c r="B1971"/>
      <c r="C1971"/>
      <c r="D1971"/>
      <c r="E1971"/>
      <c r="F1971"/>
      <c r="G1971" s="5"/>
      <c r="H1971"/>
      <c r="I1971"/>
    </row>
    <row r="1972" spans="1:9" ht="12.75">
      <c r="A1972"/>
      <c r="B1972"/>
      <c r="C1972"/>
      <c r="D1972"/>
      <c r="E1972"/>
      <c r="F1972"/>
      <c r="G1972" s="5"/>
      <c r="H1972"/>
      <c r="I1972"/>
    </row>
    <row r="1973" spans="1:9" ht="12.75">
      <c r="A1973"/>
      <c r="B1973"/>
      <c r="C1973"/>
      <c r="D1973"/>
      <c r="E1973"/>
      <c r="F1973"/>
      <c r="G1973" s="5"/>
      <c r="H1973"/>
      <c r="I1973"/>
    </row>
    <row r="1974" spans="1:9" ht="12.75">
      <c r="A1974"/>
      <c r="B1974"/>
      <c r="C1974"/>
      <c r="D1974"/>
      <c r="E1974"/>
      <c r="F1974"/>
      <c r="G1974" s="5"/>
      <c r="H1974"/>
      <c r="I1974"/>
    </row>
    <row r="1975" spans="1:9" ht="12.75">
      <c r="A1975"/>
      <c r="B1975"/>
      <c r="C1975"/>
      <c r="D1975"/>
      <c r="E1975"/>
      <c r="F1975"/>
      <c r="G1975" s="5"/>
      <c r="H1975"/>
      <c r="I1975"/>
    </row>
    <row r="1976" spans="1:9" ht="12.75">
      <c r="A1976"/>
      <c r="B1976"/>
      <c r="C1976"/>
      <c r="D1976"/>
      <c r="E1976"/>
      <c r="F1976"/>
      <c r="G1976" s="5"/>
      <c r="H1976"/>
      <c r="I1976"/>
    </row>
    <row r="1977" spans="1:9" ht="12.75">
      <c r="A1977"/>
      <c r="B1977"/>
      <c r="C1977"/>
      <c r="D1977"/>
      <c r="E1977"/>
      <c r="F1977"/>
      <c r="G1977" s="5"/>
      <c r="H1977"/>
      <c r="I1977"/>
    </row>
    <row r="1978" spans="1:9" ht="12.75">
      <c r="A1978"/>
      <c r="B1978"/>
      <c r="C1978"/>
      <c r="D1978"/>
      <c r="E1978"/>
      <c r="F1978"/>
      <c r="G1978" s="5"/>
      <c r="H1978"/>
      <c r="I1978"/>
    </row>
    <row r="1979" spans="1:9" ht="12.75">
      <c r="A1979"/>
      <c r="B1979"/>
      <c r="C1979"/>
      <c r="D1979"/>
      <c r="E1979"/>
      <c r="F1979"/>
      <c r="G1979" s="5"/>
      <c r="H1979"/>
      <c r="I1979"/>
    </row>
    <row r="1980" spans="1:9" ht="12.75">
      <c r="A1980"/>
      <c r="B1980"/>
      <c r="C1980"/>
      <c r="D1980"/>
      <c r="E1980"/>
      <c r="F1980"/>
      <c r="G1980" s="5"/>
      <c r="H1980"/>
      <c r="I1980"/>
    </row>
    <row r="1981" spans="1:9" ht="12.75">
      <c r="A1981"/>
      <c r="B1981"/>
      <c r="C1981"/>
      <c r="D1981"/>
      <c r="E1981"/>
      <c r="F1981"/>
      <c r="G1981" s="5"/>
      <c r="H1981"/>
      <c r="I1981"/>
    </row>
    <row r="1982" spans="1:9" ht="12.75">
      <c r="A1982"/>
      <c r="B1982"/>
      <c r="C1982"/>
      <c r="D1982"/>
      <c r="E1982"/>
      <c r="F1982"/>
      <c r="G1982" s="5"/>
      <c r="H1982"/>
      <c r="I1982"/>
    </row>
    <row r="1983" spans="1:9" ht="12.75">
      <c r="A1983"/>
      <c r="B1983"/>
      <c r="C1983"/>
      <c r="D1983"/>
      <c r="E1983"/>
      <c r="F1983"/>
      <c r="G1983" s="5"/>
      <c r="H1983"/>
      <c r="I1983"/>
    </row>
    <row r="1984" spans="1:9" ht="12.75">
      <c r="A1984"/>
      <c r="B1984"/>
      <c r="C1984"/>
      <c r="D1984"/>
      <c r="E1984"/>
      <c r="F1984"/>
      <c r="G1984" s="5"/>
      <c r="H1984"/>
      <c r="I1984"/>
    </row>
    <row r="1985" spans="1:9" ht="12.75">
      <c r="A1985"/>
      <c r="B1985"/>
      <c r="C1985"/>
      <c r="D1985"/>
      <c r="E1985"/>
      <c r="F1985"/>
      <c r="G1985" s="5"/>
      <c r="H1985"/>
      <c r="I1985"/>
    </row>
    <row r="1986" spans="1:9" ht="12.75">
      <c r="A1986"/>
      <c r="B1986"/>
      <c r="C1986"/>
      <c r="D1986"/>
      <c r="E1986"/>
      <c r="F1986"/>
      <c r="G1986" s="5"/>
      <c r="H1986"/>
      <c r="I1986"/>
    </row>
    <row r="1987" spans="1:9" ht="12.75">
      <c r="A1987"/>
      <c r="B1987"/>
      <c r="C1987"/>
      <c r="D1987"/>
      <c r="E1987"/>
      <c r="F1987"/>
      <c r="G1987" s="5"/>
      <c r="H1987"/>
      <c r="I1987"/>
    </row>
    <row r="1988" spans="1:9" ht="12.75">
      <c r="A1988"/>
      <c r="B1988"/>
      <c r="C1988"/>
      <c r="D1988"/>
      <c r="E1988"/>
      <c r="F1988"/>
      <c r="G1988" s="5"/>
      <c r="H1988"/>
      <c r="I1988"/>
    </row>
    <row r="1989" spans="1:9" ht="12.75">
      <c r="A1989"/>
      <c r="B1989"/>
      <c r="C1989"/>
      <c r="D1989"/>
      <c r="E1989"/>
      <c r="F1989"/>
      <c r="G1989" s="5"/>
      <c r="H1989"/>
      <c r="I1989"/>
    </row>
    <row r="1990" spans="1:9" ht="12.75">
      <c r="A1990"/>
      <c r="B1990"/>
      <c r="C1990"/>
      <c r="D1990"/>
      <c r="E1990"/>
      <c r="F1990"/>
      <c r="G1990" s="5"/>
      <c r="H1990"/>
      <c r="I1990"/>
    </row>
    <row r="1991" spans="1:9" ht="12.75">
      <c r="A1991"/>
      <c r="B1991"/>
      <c r="C1991"/>
      <c r="D1991"/>
      <c r="E1991"/>
      <c r="F1991"/>
      <c r="G1991" s="5"/>
      <c r="H1991"/>
      <c r="I1991"/>
    </row>
    <row r="1992" spans="1:9" ht="12.75">
      <c r="A1992"/>
      <c r="B1992"/>
      <c r="C1992"/>
      <c r="D1992"/>
      <c r="E1992"/>
      <c r="F1992"/>
      <c r="G1992" s="5"/>
      <c r="H1992"/>
      <c r="I1992"/>
    </row>
    <row r="1993" spans="1:9" ht="12.75">
      <c r="A1993"/>
      <c r="B1993"/>
      <c r="C1993"/>
      <c r="D1993"/>
      <c r="E1993"/>
      <c r="F1993"/>
      <c r="G1993" s="5"/>
      <c r="H1993"/>
      <c r="I1993"/>
    </row>
    <row r="1994" spans="1:9" ht="12.75">
      <c r="A1994"/>
      <c r="B1994"/>
      <c r="C1994"/>
      <c r="D1994"/>
      <c r="E1994"/>
      <c r="F1994"/>
      <c r="G1994" s="5"/>
      <c r="H1994"/>
      <c r="I1994"/>
    </row>
    <row r="1995" spans="1:9" ht="12.75">
      <c r="A1995"/>
      <c r="B1995"/>
      <c r="C1995"/>
      <c r="D1995"/>
      <c r="E1995"/>
      <c r="F1995"/>
      <c r="G1995" s="5"/>
      <c r="H1995"/>
      <c r="I1995"/>
    </row>
    <row r="1996" spans="1:9" ht="12.75">
      <c r="A1996"/>
      <c r="B1996"/>
      <c r="C1996"/>
      <c r="D1996"/>
      <c r="E1996"/>
      <c r="F1996"/>
      <c r="G1996" s="5"/>
      <c r="H1996"/>
      <c r="I1996"/>
    </row>
    <row r="1997" spans="1:9" ht="12.75">
      <c r="A1997"/>
      <c r="B1997"/>
      <c r="C1997"/>
      <c r="D1997"/>
      <c r="E1997"/>
      <c r="F1997"/>
      <c r="G1997" s="5"/>
      <c r="H1997"/>
      <c r="I1997"/>
    </row>
    <row r="1998" spans="1:9" ht="12.75">
      <c r="A1998"/>
      <c r="B1998"/>
      <c r="C1998"/>
      <c r="D1998"/>
      <c r="E1998"/>
      <c r="F1998"/>
      <c r="G1998" s="5"/>
      <c r="H1998"/>
      <c r="I1998"/>
    </row>
    <row r="1999" spans="1:9" ht="12.75">
      <c r="A1999"/>
      <c r="B1999"/>
      <c r="C1999"/>
      <c r="D1999"/>
      <c r="E1999"/>
      <c r="F1999"/>
      <c r="G1999" s="5"/>
      <c r="H1999"/>
      <c r="I1999"/>
    </row>
    <row r="2000" spans="1:9" ht="12.75">
      <c r="A2000"/>
      <c r="B2000"/>
      <c r="C2000"/>
      <c r="D2000"/>
      <c r="E2000"/>
      <c r="F2000"/>
      <c r="G2000" s="5"/>
      <c r="H2000"/>
      <c r="I2000"/>
    </row>
    <row r="2001" spans="1:9" ht="12.75">
      <c r="A2001"/>
      <c r="B2001"/>
      <c r="C2001"/>
      <c r="D2001"/>
      <c r="E2001"/>
      <c r="F2001"/>
      <c r="G2001" s="5"/>
      <c r="H2001"/>
      <c r="I2001"/>
    </row>
    <row r="2002" spans="1:9" ht="12.75">
      <c r="A2002"/>
      <c r="B2002"/>
      <c r="C2002"/>
      <c r="D2002"/>
      <c r="E2002"/>
      <c r="F2002"/>
      <c r="G2002" s="5"/>
      <c r="H2002"/>
      <c r="I2002"/>
    </row>
    <row r="2003" spans="1:9" ht="12.75">
      <c r="A2003"/>
      <c r="B2003"/>
      <c r="C2003"/>
      <c r="D2003"/>
      <c r="E2003"/>
      <c r="F2003"/>
      <c r="G2003" s="5"/>
      <c r="H2003"/>
      <c r="I2003"/>
    </row>
    <row r="2004" spans="1:9" ht="12.75">
      <c r="A2004"/>
      <c r="B2004"/>
      <c r="C2004"/>
      <c r="D2004"/>
      <c r="E2004"/>
      <c r="F2004"/>
      <c r="G2004" s="5"/>
      <c r="H2004"/>
      <c r="I2004"/>
    </row>
    <row r="2005" spans="1:9" ht="12.75">
      <c r="A2005"/>
      <c r="B2005"/>
      <c r="C2005"/>
      <c r="D2005"/>
      <c r="E2005"/>
      <c r="F2005"/>
      <c r="G2005" s="5"/>
      <c r="H2005"/>
      <c r="I2005"/>
    </row>
    <row r="2006" spans="1:9" ht="12.75">
      <c r="A2006"/>
      <c r="B2006"/>
      <c r="C2006"/>
      <c r="D2006"/>
      <c r="E2006"/>
      <c r="F2006"/>
      <c r="G2006" s="5"/>
      <c r="H2006"/>
      <c r="I2006"/>
    </row>
    <row r="2007" spans="1:9" ht="12.75">
      <c r="A2007"/>
      <c r="B2007"/>
      <c r="C2007"/>
      <c r="D2007"/>
      <c r="E2007"/>
      <c r="F2007"/>
      <c r="G2007" s="5"/>
      <c r="H2007"/>
      <c r="I2007"/>
    </row>
    <row r="2008" spans="1:9" ht="12.75">
      <c r="A2008"/>
      <c r="B2008"/>
      <c r="C2008"/>
      <c r="D2008"/>
      <c r="E2008"/>
      <c r="F2008"/>
      <c r="G2008" s="5"/>
      <c r="H2008"/>
      <c r="I2008"/>
    </row>
    <row r="2009" spans="1:9" ht="12.75">
      <c r="A2009"/>
      <c r="B2009"/>
      <c r="C2009"/>
      <c r="D2009"/>
      <c r="E2009"/>
      <c r="F2009"/>
      <c r="G2009" s="5"/>
      <c r="H2009"/>
      <c r="I2009"/>
    </row>
    <row r="2010" spans="1:9" ht="12.75">
      <c r="A2010"/>
      <c r="B2010"/>
      <c r="C2010"/>
      <c r="D2010"/>
      <c r="E2010"/>
      <c r="F2010"/>
      <c r="G2010" s="5"/>
      <c r="H2010"/>
      <c r="I2010"/>
    </row>
    <row r="2011" spans="1:9" ht="12.75">
      <c r="A2011"/>
      <c r="B2011"/>
      <c r="C2011"/>
      <c r="D2011"/>
      <c r="E2011"/>
      <c r="F2011"/>
      <c r="G2011" s="5"/>
      <c r="H2011"/>
      <c r="I2011"/>
    </row>
    <row r="2012" spans="1:9" ht="12.75">
      <c r="A2012"/>
      <c r="B2012"/>
      <c r="C2012"/>
      <c r="D2012"/>
      <c r="E2012"/>
      <c r="F2012"/>
      <c r="G2012" s="5"/>
      <c r="H2012"/>
      <c r="I2012"/>
    </row>
    <row r="2013" spans="1:9" ht="12.75">
      <c r="A2013"/>
      <c r="B2013"/>
      <c r="C2013"/>
      <c r="D2013"/>
      <c r="E2013"/>
      <c r="F2013"/>
      <c r="G2013" s="5"/>
      <c r="H2013"/>
      <c r="I2013"/>
    </row>
    <row r="2014" spans="1:9" ht="12.75">
      <c r="A2014"/>
      <c r="B2014"/>
      <c r="C2014"/>
      <c r="D2014"/>
      <c r="E2014"/>
      <c r="F2014"/>
      <c r="G2014" s="5"/>
      <c r="H2014"/>
      <c r="I2014"/>
    </row>
    <row r="2015" spans="1:9" ht="12.75">
      <c r="A2015"/>
      <c r="B2015"/>
      <c r="C2015"/>
      <c r="D2015"/>
      <c r="E2015"/>
      <c r="F2015"/>
      <c r="G2015" s="5"/>
      <c r="H2015"/>
      <c r="I2015"/>
    </row>
    <row r="2016" spans="1:9" ht="12.75">
      <c r="A2016"/>
      <c r="B2016"/>
      <c r="C2016"/>
      <c r="D2016"/>
      <c r="E2016"/>
      <c r="F2016"/>
      <c r="G2016" s="5"/>
      <c r="H2016"/>
      <c r="I2016"/>
    </row>
    <row r="2017" spans="1:9" ht="12.75">
      <c r="A2017"/>
      <c r="B2017"/>
      <c r="C2017"/>
      <c r="D2017"/>
      <c r="E2017"/>
      <c r="F2017"/>
      <c r="G2017" s="5"/>
      <c r="H2017"/>
      <c r="I2017"/>
    </row>
    <row r="2018" spans="1:9" ht="12.75">
      <c r="A2018"/>
      <c r="B2018"/>
      <c r="C2018"/>
      <c r="D2018"/>
      <c r="E2018"/>
      <c r="F2018"/>
      <c r="G2018" s="5"/>
      <c r="H2018"/>
      <c r="I2018"/>
    </row>
    <row r="2019" spans="1:9" ht="12.75">
      <c r="A2019"/>
      <c r="B2019"/>
      <c r="C2019"/>
      <c r="D2019"/>
      <c r="E2019"/>
      <c r="F2019"/>
      <c r="G2019" s="5"/>
      <c r="H2019"/>
      <c r="I2019"/>
    </row>
    <row r="2020" spans="1:9" ht="12.75">
      <c r="A2020"/>
      <c r="B2020"/>
      <c r="C2020"/>
      <c r="D2020"/>
      <c r="E2020"/>
      <c r="F2020"/>
      <c r="G2020" s="5"/>
      <c r="H2020"/>
      <c r="I2020"/>
    </row>
    <row r="2021" spans="1:9" ht="12.75">
      <c r="A2021"/>
      <c r="B2021"/>
      <c r="C2021"/>
      <c r="D2021"/>
      <c r="E2021"/>
      <c r="F2021"/>
      <c r="G2021" s="5"/>
      <c r="H2021"/>
      <c r="I2021"/>
    </row>
    <row r="2022" spans="1:9" ht="12.75">
      <c r="A2022"/>
      <c r="B2022"/>
      <c r="C2022"/>
      <c r="D2022"/>
      <c r="E2022"/>
      <c r="F2022"/>
      <c r="G2022" s="5"/>
      <c r="H2022"/>
      <c r="I2022"/>
    </row>
    <row r="2023" spans="1:9" ht="12.75">
      <c r="A2023"/>
      <c r="B2023"/>
      <c r="C2023"/>
      <c r="D2023"/>
      <c r="E2023"/>
      <c r="F2023"/>
      <c r="G2023" s="5"/>
      <c r="H2023"/>
      <c r="I2023"/>
    </row>
    <row r="2024" spans="1:9" ht="12.75">
      <c r="A2024"/>
      <c r="B2024"/>
      <c r="C2024"/>
      <c r="D2024"/>
      <c r="E2024"/>
      <c r="F2024"/>
      <c r="G2024" s="5"/>
      <c r="H2024"/>
      <c r="I2024"/>
    </row>
    <row r="2025" spans="1:9" ht="12.75">
      <c r="A2025"/>
      <c r="B2025"/>
      <c r="C2025"/>
      <c r="D2025"/>
      <c r="E2025"/>
      <c r="F2025"/>
      <c r="G2025" s="5"/>
      <c r="H2025"/>
      <c r="I2025"/>
    </row>
    <row r="2026" spans="1:9" ht="12.75">
      <c r="A2026"/>
      <c r="B2026"/>
      <c r="C2026"/>
      <c r="D2026"/>
      <c r="E2026"/>
      <c r="F2026"/>
      <c r="G2026" s="5"/>
      <c r="H2026"/>
      <c r="I2026"/>
    </row>
    <row r="2027" spans="1:9" ht="12.75">
      <c r="A2027"/>
      <c r="B2027"/>
      <c r="C2027"/>
      <c r="D2027"/>
      <c r="E2027"/>
      <c r="F2027"/>
      <c r="G2027" s="5"/>
      <c r="H2027"/>
      <c r="I2027"/>
    </row>
    <row r="2028" spans="1:9" ht="12.75">
      <c r="A2028"/>
      <c r="B2028"/>
      <c r="C2028"/>
      <c r="D2028"/>
      <c r="E2028"/>
      <c r="F2028"/>
      <c r="G2028" s="5"/>
      <c r="H2028"/>
      <c r="I2028"/>
    </row>
    <row r="2029" spans="1:9" ht="12.75">
      <c r="A2029"/>
      <c r="B2029"/>
      <c r="C2029"/>
      <c r="D2029"/>
      <c r="E2029"/>
      <c r="F2029"/>
      <c r="G2029" s="5"/>
      <c r="H2029"/>
      <c r="I2029"/>
    </row>
    <row r="2030" spans="1:9" ht="12.75">
      <c r="A2030"/>
      <c r="B2030"/>
      <c r="C2030"/>
      <c r="D2030"/>
      <c r="E2030"/>
      <c r="F2030"/>
      <c r="G2030" s="5"/>
      <c r="H2030"/>
      <c r="I2030"/>
    </row>
    <row r="2031" spans="1:9" ht="12.75">
      <c r="A2031"/>
      <c r="B2031"/>
      <c r="C2031"/>
      <c r="D2031"/>
      <c r="E2031"/>
      <c r="F2031"/>
      <c r="G2031" s="5"/>
      <c r="H2031"/>
      <c r="I2031"/>
    </row>
    <row r="2032" spans="1:9" ht="12.75">
      <c r="A2032"/>
      <c r="B2032"/>
      <c r="C2032"/>
      <c r="D2032"/>
      <c r="E2032"/>
      <c r="F2032"/>
      <c r="G2032" s="5"/>
      <c r="H2032"/>
      <c r="I2032"/>
    </row>
    <row r="2033" spans="1:9" ht="12.75">
      <c r="A2033"/>
      <c r="B2033"/>
      <c r="C2033"/>
      <c r="D2033"/>
      <c r="E2033"/>
      <c r="F2033"/>
      <c r="G2033" s="5"/>
      <c r="H2033"/>
      <c r="I2033"/>
    </row>
    <row r="2034" spans="1:9" ht="12.75">
      <c r="A2034"/>
      <c r="B2034"/>
      <c r="C2034"/>
      <c r="D2034"/>
      <c r="E2034"/>
      <c r="F2034"/>
      <c r="G2034" s="5"/>
      <c r="H2034"/>
      <c r="I2034"/>
    </row>
    <row r="2035" spans="1:9" ht="12.75">
      <c r="A2035"/>
      <c r="B2035"/>
      <c r="C2035"/>
      <c r="D2035"/>
      <c r="E2035"/>
      <c r="F2035"/>
      <c r="G2035" s="5"/>
      <c r="H2035"/>
      <c r="I2035"/>
    </row>
    <row r="2036" spans="1:9" ht="12.75">
      <c r="A2036"/>
      <c r="B2036"/>
      <c r="C2036"/>
      <c r="D2036"/>
      <c r="E2036"/>
      <c r="F2036"/>
      <c r="G2036" s="5"/>
      <c r="H2036"/>
      <c r="I2036"/>
    </row>
    <row r="2037" spans="1:9" ht="12.75">
      <c r="A2037"/>
      <c r="B2037"/>
      <c r="C2037"/>
      <c r="D2037"/>
      <c r="E2037"/>
      <c r="F2037"/>
      <c r="G2037" s="5"/>
      <c r="H2037"/>
      <c r="I2037"/>
    </row>
    <row r="2038" spans="1:9" ht="12.75">
      <c r="A2038"/>
      <c r="B2038"/>
      <c r="C2038"/>
      <c r="D2038"/>
      <c r="E2038"/>
      <c r="F2038"/>
      <c r="G2038" s="5"/>
      <c r="H2038"/>
      <c r="I2038"/>
    </row>
    <row r="2039" spans="1:9" ht="12.75">
      <c r="A2039"/>
      <c r="B2039"/>
      <c r="C2039"/>
      <c r="D2039"/>
      <c r="E2039"/>
      <c r="F2039"/>
      <c r="G2039" s="5"/>
      <c r="H2039"/>
      <c r="I2039"/>
    </row>
    <row r="2040" spans="1:9" ht="12.75">
      <c r="A2040"/>
      <c r="B2040"/>
      <c r="C2040"/>
      <c r="D2040"/>
      <c r="E2040"/>
      <c r="F2040"/>
      <c r="G2040" s="5"/>
      <c r="H2040"/>
      <c r="I2040"/>
    </row>
    <row r="2041" spans="1:9" ht="12.75">
      <c r="A2041"/>
      <c r="B2041"/>
      <c r="C2041"/>
      <c r="D2041"/>
      <c r="E2041"/>
      <c r="F2041"/>
      <c r="G2041" s="5"/>
      <c r="H2041"/>
      <c r="I2041"/>
    </row>
    <row r="2042" spans="1:9" ht="12.75">
      <c r="A2042"/>
      <c r="B2042"/>
      <c r="C2042"/>
      <c r="D2042"/>
      <c r="E2042"/>
      <c r="F2042"/>
      <c r="G2042" s="5"/>
      <c r="H2042"/>
      <c r="I2042"/>
    </row>
    <row r="2043" spans="1:9" ht="12.75">
      <c r="A2043"/>
      <c r="B2043"/>
      <c r="C2043"/>
      <c r="D2043"/>
      <c r="E2043"/>
      <c r="F2043"/>
      <c r="G2043" s="5"/>
      <c r="H2043"/>
      <c r="I2043"/>
    </row>
    <row r="2044" spans="1:9" ht="12.75">
      <c r="A2044"/>
      <c r="B2044"/>
      <c r="C2044"/>
      <c r="D2044"/>
      <c r="E2044"/>
      <c r="F2044"/>
      <c r="G2044" s="5"/>
      <c r="H2044"/>
      <c r="I2044"/>
    </row>
    <row r="2045" spans="1:9" ht="12.75">
      <c r="A2045"/>
      <c r="B2045"/>
      <c r="C2045"/>
      <c r="D2045"/>
      <c r="E2045"/>
      <c r="F2045"/>
      <c r="G2045" s="5"/>
      <c r="H2045"/>
      <c r="I2045"/>
    </row>
    <row r="2046" spans="1:9" ht="12.75">
      <c r="A2046"/>
      <c r="B2046"/>
      <c r="C2046"/>
      <c r="D2046"/>
      <c r="E2046"/>
      <c r="F2046"/>
      <c r="G2046" s="5"/>
      <c r="H2046"/>
      <c r="I2046"/>
    </row>
    <row r="2047" spans="1:9" ht="12.75">
      <c r="A2047"/>
      <c r="B2047"/>
      <c r="C2047"/>
      <c r="D2047"/>
      <c r="E2047"/>
      <c r="F2047"/>
      <c r="G2047" s="5"/>
      <c r="H2047"/>
      <c r="I2047"/>
    </row>
    <row r="2048" spans="1:9" ht="12.75">
      <c r="A2048"/>
      <c r="B2048"/>
      <c r="C2048"/>
      <c r="D2048"/>
      <c r="E2048"/>
      <c r="F2048"/>
      <c r="G2048" s="5"/>
      <c r="H2048"/>
      <c r="I2048"/>
    </row>
    <row r="2049" spans="1:9" ht="12.75">
      <c r="A2049"/>
      <c r="B2049"/>
      <c r="C2049"/>
      <c r="D2049"/>
      <c r="E2049"/>
      <c r="F2049"/>
      <c r="G2049" s="5"/>
      <c r="H2049"/>
      <c r="I2049"/>
    </row>
    <row r="2050" spans="1:9" ht="12.75">
      <c r="A2050"/>
      <c r="B2050"/>
      <c r="C2050"/>
      <c r="D2050"/>
      <c r="E2050"/>
      <c r="F2050"/>
      <c r="G2050" s="5"/>
      <c r="H2050"/>
      <c r="I2050"/>
    </row>
    <row r="2051" spans="1:9" ht="12.75">
      <c r="A2051"/>
      <c r="B2051"/>
      <c r="C2051"/>
      <c r="D2051"/>
      <c r="E2051"/>
      <c r="F2051"/>
      <c r="G2051" s="5"/>
      <c r="H2051"/>
      <c r="I2051"/>
    </row>
    <row r="2052" spans="1:9" ht="12.75">
      <c r="A2052"/>
      <c r="B2052"/>
      <c r="C2052"/>
      <c r="D2052"/>
      <c r="E2052"/>
      <c r="F2052"/>
      <c r="G2052" s="5"/>
      <c r="H2052"/>
      <c r="I2052"/>
    </row>
    <row r="2053" spans="1:9" ht="12.75">
      <c r="A2053"/>
      <c r="B2053"/>
      <c r="C2053"/>
      <c r="D2053"/>
      <c r="E2053"/>
      <c r="F2053"/>
      <c r="G2053" s="5"/>
      <c r="H2053"/>
      <c r="I2053"/>
    </row>
    <row r="2054" spans="1:9" ht="12.75">
      <c r="A2054"/>
      <c r="B2054"/>
      <c r="C2054"/>
      <c r="D2054"/>
      <c r="E2054"/>
      <c r="F2054"/>
      <c r="G2054" s="5"/>
      <c r="H2054"/>
      <c r="I2054"/>
    </row>
    <row r="2055" spans="1:9" ht="12.75">
      <c r="A2055"/>
      <c r="B2055"/>
      <c r="C2055"/>
      <c r="D2055"/>
      <c r="E2055"/>
      <c r="F2055"/>
      <c r="G2055" s="5"/>
      <c r="H2055"/>
      <c r="I2055"/>
    </row>
    <row r="2056" spans="1:9" ht="12.75">
      <c r="A2056"/>
      <c r="B2056"/>
      <c r="C2056"/>
      <c r="D2056"/>
      <c r="E2056"/>
      <c r="F2056"/>
      <c r="G2056" s="5"/>
      <c r="H2056"/>
      <c r="I2056"/>
    </row>
    <row r="2057" spans="1:9" ht="12.75">
      <c r="A2057"/>
      <c r="B2057"/>
      <c r="C2057"/>
      <c r="D2057"/>
      <c r="E2057"/>
      <c r="F2057"/>
      <c r="G2057" s="5"/>
      <c r="H2057"/>
      <c r="I2057"/>
    </row>
    <row r="2058" spans="1:9" ht="12.75">
      <c r="A2058"/>
      <c r="B2058"/>
      <c r="C2058"/>
      <c r="D2058"/>
      <c r="E2058"/>
      <c r="F2058"/>
      <c r="G2058" s="5"/>
      <c r="H2058"/>
      <c r="I2058"/>
    </row>
    <row r="2059" spans="1:9" ht="12.75">
      <c r="A2059"/>
      <c r="B2059"/>
      <c r="C2059"/>
      <c r="D2059"/>
      <c r="E2059"/>
      <c r="F2059"/>
      <c r="G2059" s="5"/>
      <c r="H2059"/>
      <c r="I2059"/>
    </row>
    <row r="2060" spans="1:9" ht="12.75">
      <c r="A2060"/>
      <c r="B2060"/>
      <c r="C2060"/>
      <c r="D2060"/>
      <c r="E2060"/>
      <c r="F2060"/>
      <c r="G2060" s="5"/>
      <c r="H2060"/>
      <c r="I2060"/>
    </row>
    <row r="2061" spans="1:9" ht="12.75">
      <c r="A2061"/>
      <c r="B2061"/>
      <c r="C2061"/>
      <c r="D2061"/>
      <c r="E2061"/>
      <c r="F2061"/>
      <c r="G2061" s="5"/>
      <c r="H2061"/>
      <c r="I2061"/>
    </row>
    <row r="2062" spans="1:9" ht="12.75">
      <c r="A2062"/>
      <c r="B2062"/>
      <c r="C2062"/>
      <c r="D2062"/>
      <c r="E2062"/>
      <c r="F2062"/>
      <c r="G2062" s="5"/>
      <c r="H2062"/>
      <c r="I2062"/>
    </row>
    <row r="2063" spans="1:9" ht="12.75">
      <c r="A2063"/>
      <c r="B2063"/>
      <c r="C2063"/>
      <c r="D2063"/>
      <c r="E2063"/>
      <c r="F2063"/>
      <c r="G2063" s="5"/>
      <c r="H2063"/>
      <c r="I2063"/>
    </row>
    <row r="2064" spans="1:9" ht="12.75">
      <c r="A2064"/>
      <c r="B2064"/>
      <c r="C2064"/>
      <c r="D2064"/>
      <c r="E2064"/>
      <c r="F2064"/>
      <c r="G2064" s="5"/>
      <c r="H2064"/>
      <c r="I2064"/>
    </row>
    <row r="2065" spans="1:9" ht="12.75">
      <c r="A2065"/>
      <c r="B2065"/>
      <c r="C2065"/>
      <c r="D2065"/>
      <c r="E2065"/>
      <c r="F2065"/>
      <c r="G2065" s="5"/>
      <c r="H2065"/>
      <c r="I2065"/>
    </row>
    <row r="2066" spans="1:9" ht="12.75">
      <c r="A2066"/>
      <c r="B2066"/>
      <c r="C2066"/>
      <c r="D2066"/>
      <c r="E2066"/>
      <c r="F2066"/>
      <c r="G2066" s="5"/>
      <c r="H2066"/>
      <c r="I2066"/>
    </row>
    <row r="2067" spans="1:9" ht="12.75">
      <c r="A2067"/>
      <c r="B2067"/>
      <c r="C2067"/>
      <c r="D2067"/>
      <c r="E2067"/>
      <c r="F2067"/>
      <c r="G2067" s="5"/>
      <c r="H2067"/>
      <c r="I2067"/>
    </row>
    <row r="2068" spans="1:9" ht="12.75">
      <c r="A2068"/>
      <c r="B2068"/>
      <c r="C2068"/>
      <c r="D2068"/>
      <c r="E2068"/>
      <c r="F2068"/>
      <c r="G2068" s="5"/>
      <c r="H2068"/>
      <c r="I2068"/>
    </row>
    <row r="2069" spans="1:9" ht="12.75">
      <c r="A2069"/>
      <c r="B2069"/>
      <c r="C2069"/>
      <c r="D2069"/>
      <c r="E2069"/>
      <c r="F2069"/>
      <c r="G2069" s="5"/>
      <c r="H2069"/>
      <c r="I2069"/>
    </row>
    <row r="2070" spans="1:9" ht="12.75">
      <c r="A2070"/>
      <c r="B2070"/>
      <c r="C2070"/>
      <c r="D2070"/>
      <c r="E2070"/>
      <c r="F2070"/>
      <c r="G2070" s="5"/>
      <c r="H2070"/>
      <c r="I2070"/>
    </row>
    <row r="2071" spans="1:9" ht="12.75">
      <c r="A2071"/>
      <c r="B2071"/>
      <c r="C2071"/>
      <c r="D2071"/>
      <c r="E2071"/>
      <c r="F2071"/>
      <c r="G2071" s="5"/>
      <c r="H2071"/>
      <c r="I2071"/>
    </row>
    <row r="2072" spans="1:9" ht="12.75">
      <c r="A2072"/>
      <c r="B2072"/>
      <c r="C2072"/>
      <c r="D2072"/>
      <c r="E2072"/>
      <c r="F2072"/>
      <c r="G2072" s="5"/>
      <c r="H2072"/>
      <c r="I2072"/>
    </row>
    <row r="2073" spans="1:9" ht="12.75">
      <c r="A2073"/>
      <c r="B2073"/>
      <c r="C2073"/>
      <c r="D2073"/>
      <c r="E2073"/>
      <c r="F2073"/>
      <c r="G2073" s="5"/>
      <c r="H2073"/>
      <c r="I2073"/>
    </row>
    <row r="2074" spans="1:9" ht="12.75">
      <c r="A2074"/>
      <c r="B2074"/>
      <c r="C2074"/>
      <c r="D2074"/>
      <c r="E2074"/>
      <c r="F2074"/>
      <c r="G2074" s="5"/>
      <c r="H2074"/>
      <c r="I2074"/>
    </row>
    <row r="2075" spans="1:9" ht="12.75">
      <c r="A2075"/>
      <c r="B2075"/>
      <c r="C2075"/>
      <c r="D2075"/>
      <c r="E2075"/>
      <c r="F2075"/>
      <c r="G2075" s="5"/>
      <c r="H2075"/>
      <c r="I2075"/>
    </row>
    <row r="2076" spans="1:9" ht="12.75">
      <c r="A2076"/>
      <c r="B2076"/>
      <c r="C2076"/>
      <c r="D2076"/>
      <c r="E2076"/>
      <c r="F2076"/>
      <c r="G2076" s="5"/>
      <c r="H2076"/>
      <c r="I2076"/>
    </row>
    <row r="2077" spans="1:9" ht="12.75">
      <c r="A2077"/>
      <c r="B2077"/>
      <c r="C2077"/>
      <c r="D2077"/>
      <c r="E2077"/>
      <c r="F2077"/>
      <c r="G2077" s="5"/>
      <c r="H2077"/>
      <c r="I2077"/>
    </row>
    <row r="2078" spans="1:9" ht="12.75">
      <c r="A2078"/>
      <c r="B2078"/>
      <c r="C2078"/>
      <c r="D2078"/>
      <c r="E2078"/>
      <c r="F2078"/>
      <c r="G2078" s="5"/>
      <c r="H2078"/>
      <c r="I2078"/>
    </row>
    <row r="2079" spans="1:9" ht="12.75">
      <c r="A2079"/>
      <c r="B2079"/>
      <c r="C2079"/>
      <c r="D2079"/>
      <c r="E2079"/>
      <c r="F2079"/>
      <c r="G2079" s="5"/>
      <c r="H2079"/>
      <c r="I2079"/>
    </row>
    <row r="2080" spans="1:9" ht="12.75">
      <c r="A2080"/>
      <c r="B2080"/>
      <c r="C2080"/>
      <c r="D2080"/>
      <c r="E2080"/>
      <c r="F2080"/>
      <c r="G2080" s="5"/>
      <c r="H2080"/>
      <c r="I2080"/>
    </row>
    <row r="2081" spans="1:9" ht="12.75">
      <c r="A2081"/>
      <c r="B2081"/>
      <c r="C2081"/>
      <c r="D2081"/>
      <c r="E2081"/>
      <c r="F2081"/>
      <c r="G2081" s="5"/>
      <c r="H2081"/>
      <c r="I2081"/>
    </row>
    <row r="2082" spans="1:9" ht="12.75">
      <c r="A2082"/>
      <c r="B2082"/>
      <c r="C2082"/>
      <c r="D2082"/>
      <c r="E2082"/>
      <c r="F2082"/>
      <c r="G2082" s="5"/>
      <c r="H2082"/>
      <c r="I2082"/>
    </row>
    <row r="2083" spans="1:9" ht="12.75">
      <c r="A2083"/>
      <c r="B2083"/>
      <c r="C2083"/>
      <c r="D2083"/>
      <c r="E2083"/>
      <c r="F2083"/>
      <c r="G2083" s="5"/>
      <c r="H2083"/>
      <c r="I2083"/>
    </row>
    <row r="2084" spans="1:9" ht="12.75">
      <c r="A2084"/>
      <c r="B2084"/>
      <c r="C2084"/>
      <c r="D2084"/>
      <c r="E2084"/>
      <c r="F2084"/>
      <c r="G2084" s="5"/>
      <c r="H2084"/>
      <c r="I2084"/>
    </row>
    <row r="2085" spans="1:9" ht="12.75">
      <c r="A2085"/>
      <c r="B2085"/>
      <c r="C2085"/>
      <c r="D2085"/>
      <c r="E2085"/>
      <c r="F2085"/>
      <c r="G2085" s="5"/>
      <c r="H2085"/>
      <c r="I2085"/>
    </row>
    <row r="2086" spans="1:9" ht="12.75">
      <c r="A2086"/>
      <c r="B2086"/>
      <c r="C2086"/>
      <c r="D2086"/>
      <c r="E2086"/>
      <c r="F2086"/>
      <c r="G2086" s="5"/>
      <c r="H2086"/>
      <c r="I2086"/>
    </row>
    <row r="2087" spans="1:9" ht="12.75">
      <c r="A2087"/>
      <c r="B2087"/>
      <c r="C2087"/>
      <c r="D2087"/>
      <c r="E2087"/>
      <c r="F2087"/>
      <c r="G2087" s="5"/>
      <c r="H2087"/>
      <c r="I2087"/>
    </row>
    <row r="2088" spans="1:9" ht="12.75">
      <c r="A2088"/>
      <c r="B2088"/>
      <c r="C2088"/>
      <c r="D2088"/>
      <c r="E2088"/>
      <c r="F2088"/>
      <c r="G2088" s="5"/>
      <c r="H2088"/>
      <c r="I2088"/>
    </row>
    <row r="2089" spans="1:9" ht="12.75">
      <c r="A2089"/>
      <c r="B2089"/>
      <c r="C2089"/>
      <c r="D2089"/>
      <c r="E2089"/>
      <c r="F2089"/>
      <c r="G2089" s="5"/>
      <c r="H2089"/>
      <c r="I2089"/>
    </row>
    <row r="2090" spans="1:9" ht="12.75">
      <c r="A2090"/>
      <c r="B2090"/>
      <c r="C2090"/>
      <c r="D2090"/>
      <c r="E2090"/>
      <c r="F2090"/>
      <c r="G2090" s="5"/>
      <c r="H2090"/>
      <c r="I2090"/>
    </row>
    <row r="2091" spans="1:9" ht="12.75">
      <c r="A2091"/>
      <c r="B2091"/>
      <c r="C2091"/>
      <c r="D2091"/>
      <c r="E2091"/>
      <c r="F2091"/>
      <c r="G2091" s="5"/>
      <c r="H2091"/>
      <c r="I2091"/>
    </row>
    <row r="2092" spans="1:9" ht="12.75">
      <c r="A2092"/>
      <c r="B2092"/>
      <c r="C2092"/>
      <c r="D2092"/>
      <c r="E2092"/>
      <c r="F2092"/>
      <c r="G2092" s="5"/>
      <c r="H2092"/>
      <c r="I2092"/>
    </row>
    <row r="2093" spans="1:9" ht="12.75">
      <c r="A2093"/>
      <c r="B2093"/>
      <c r="C2093"/>
      <c r="D2093"/>
      <c r="E2093"/>
      <c r="F2093"/>
      <c r="G2093" s="5"/>
      <c r="H2093"/>
      <c r="I2093"/>
    </row>
    <row r="2094" spans="1:9" ht="12.75">
      <c r="A2094"/>
      <c r="B2094"/>
      <c r="C2094"/>
      <c r="D2094"/>
      <c r="E2094"/>
      <c r="F2094"/>
      <c r="G2094" s="5"/>
      <c r="H2094"/>
      <c r="I2094"/>
    </row>
    <row r="2095" spans="1:9" ht="12.75">
      <c r="A2095"/>
      <c r="B2095"/>
      <c r="C2095"/>
      <c r="D2095"/>
      <c r="E2095"/>
      <c r="F2095"/>
      <c r="G2095" s="5"/>
      <c r="H2095"/>
      <c r="I2095"/>
    </row>
    <row r="2096" spans="1:9" ht="12.75">
      <c r="A2096"/>
      <c r="B2096"/>
      <c r="C2096"/>
      <c r="D2096"/>
      <c r="E2096"/>
      <c r="F2096"/>
      <c r="G2096" s="5"/>
      <c r="H2096"/>
      <c r="I2096"/>
    </row>
    <row r="2097" spans="1:9" ht="12.75">
      <c r="A2097"/>
      <c r="B2097"/>
      <c r="C2097"/>
      <c r="D2097"/>
      <c r="E2097"/>
      <c r="F2097"/>
      <c r="G2097" s="5"/>
      <c r="H2097"/>
      <c r="I2097"/>
    </row>
    <row r="2098" spans="1:9" ht="12.75">
      <c r="A2098"/>
      <c r="B2098"/>
      <c r="C2098"/>
      <c r="D2098"/>
      <c r="E2098"/>
      <c r="F2098"/>
      <c r="G2098" s="5"/>
      <c r="H2098"/>
      <c r="I2098"/>
    </row>
    <row r="2099" spans="1:9" ht="12.75">
      <c r="A2099"/>
      <c r="B2099"/>
      <c r="C2099"/>
      <c r="D2099"/>
      <c r="E2099"/>
      <c r="F2099"/>
      <c r="G2099" s="5"/>
      <c r="H2099"/>
      <c r="I2099"/>
    </row>
    <row r="2100" spans="1:9" ht="12.75">
      <c r="A2100"/>
      <c r="B2100"/>
      <c r="C2100"/>
      <c r="D2100"/>
      <c r="E2100"/>
      <c r="F2100"/>
      <c r="G2100" s="5"/>
      <c r="H2100"/>
      <c r="I2100"/>
    </row>
    <row r="2101" spans="1:9" ht="12.75">
      <c r="A2101"/>
      <c r="B2101"/>
      <c r="C2101"/>
      <c r="D2101"/>
      <c r="E2101"/>
      <c r="F2101"/>
      <c r="G2101" s="5"/>
      <c r="H2101"/>
      <c r="I2101"/>
    </row>
    <row r="2102" spans="1:9" ht="12.75">
      <c r="A2102"/>
      <c r="B2102"/>
      <c r="C2102"/>
      <c r="D2102"/>
      <c r="E2102"/>
      <c r="F2102"/>
      <c r="G2102" s="5"/>
      <c r="H2102"/>
      <c r="I2102"/>
    </row>
    <row r="2103" spans="1:9" ht="12.75">
      <c r="A2103"/>
      <c r="B2103"/>
      <c r="C2103"/>
      <c r="D2103"/>
      <c r="E2103"/>
      <c r="F2103"/>
      <c r="G2103" s="5"/>
      <c r="H2103"/>
      <c r="I2103"/>
    </row>
    <row r="2104" spans="1:9" ht="12.75">
      <c r="A2104"/>
      <c r="B2104"/>
      <c r="C2104"/>
      <c r="D2104"/>
      <c r="E2104"/>
      <c r="F2104"/>
      <c r="G2104" s="5"/>
      <c r="H2104"/>
      <c r="I2104"/>
    </row>
    <row r="2105" spans="1:9" ht="12.75">
      <c r="A2105"/>
      <c r="B2105"/>
      <c r="C2105"/>
      <c r="D2105"/>
      <c r="E2105"/>
      <c r="F2105"/>
      <c r="G2105" s="5"/>
      <c r="H2105"/>
      <c r="I2105"/>
    </row>
    <row r="2106" spans="1:9" ht="12.75">
      <c r="A2106"/>
      <c r="B2106"/>
      <c r="C2106"/>
      <c r="D2106"/>
      <c r="E2106"/>
      <c r="F2106"/>
      <c r="G2106" s="5"/>
      <c r="H2106"/>
      <c r="I2106"/>
    </row>
    <row r="2107" spans="1:9" ht="12.75">
      <c r="A2107"/>
      <c r="B2107"/>
      <c r="C2107"/>
      <c r="D2107"/>
      <c r="E2107"/>
      <c r="F2107"/>
      <c r="G2107" s="5"/>
      <c r="H2107"/>
      <c r="I2107"/>
    </row>
    <row r="2108" spans="1:9" ht="12.75">
      <c r="A2108"/>
      <c r="B2108"/>
      <c r="C2108"/>
      <c r="D2108"/>
      <c r="E2108"/>
      <c r="F2108"/>
      <c r="G2108" s="5"/>
      <c r="H2108"/>
      <c r="I2108"/>
    </row>
    <row r="2109" spans="1:9" ht="12.75">
      <c r="A2109"/>
      <c r="B2109"/>
      <c r="C2109"/>
      <c r="D2109"/>
      <c r="E2109"/>
      <c r="F2109"/>
      <c r="G2109" s="5"/>
      <c r="H2109"/>
      <c r="I2109"/>
    </row>
    <row r="2110" spans="1:9" ht="12.75">
      <c r="A2110"/>
      <c r="B2110"/>
      <c r="C2110"/>
      <c r="D2110"/>
      <c r="E2110"/>
      <c r="F2110"/>
      <c r="G2110" s="5"/>
      <c r="H2110"/>
      <c r="I2110"/>
    </row>
    <row r="2111" spans="1:9" ht="12.75">
      <c r="A2111"/>
      <c r="B2111"/>
      <c r="C2111"/>
      <c r="D2111"/>
      <c r="E2111"/>
      <c r="F2111"/>
      <c r="G2111" s="5"/>
      <c r="H2111"/>
      <c r="I2111"/>
    </row>
    <row r="2112" spans="1:9" ht="12.75">
      <c r="A2112"/>
      <c r="B2112"/>
      <c r="C2112"/>
      <c r="D2112"/>
      <c r="E2112"/>
      <c r="F2112"/>
      <c r="G2112" s="5"/>
      <c r="H2112"/>
      <c r="I2112"/>
    </row>
    <row r="2113" spans="1:9" ht="12.75">
      <c r="A2113"/>
      <c r="B2113"/>
      <c r="C2113"/>
      <c r="D2113"/>
      <c r="E2113"/>
      <c r="F2113"/>
      <c r="G2113" s="5"/>
      <c r="H2113"/>
      <c r="I2113"/>
    </row>
    <row r="2114" spans="1:9" ht="12.75">
      <c r="A2114"/>
      <c r="B2114"/>
      <c r="C2114"/>
      <c r="D2114"/>
      <c r="E2114"/>
      <c r="F2114"/>
      <c r="G2114" s="5"/>
      <c r="H2114"/>
      <c r="I2114"/>
    </row>
    <row r="2115" spans="1:9" ht="12.75">
      <c r="A2115"/>
      <c r="B2115"/>
      <c r="C2115"/>
      <c r="D2115"/>
      <c r="E2115"/>
      <c r="F2115"/>
      <c r="G2115" s="5"/>
      <c r="H2115"/>
      <c r="I2115"/>
    </row>
    <row r="2116" spans="1:9" ht="12.75">
      <c r="A2116"/>
      <c r="B2116"/>
      <c r="C2116"/>
      <c r="D2116"/>
      <c r="E2116"/>
      <c r="F2116"/>
      <c r="G2116" s="5"/>
      <c r="H2116"/>
      <c r="I2116"/>
    </row>
    <row r="2117" spans="1:9" ht="12.75">
      <c r="A2117"/>
      <c r="B2117"/>
      <c r="C2117"/>
      <c r="D2117"/>
      <c r="E2117"/>
      <c r="F2117"/>
      <c r="G2117" s="5"/>
      <c r="H2117"/>
      <c r="I2117"/>
    </row>
    <row r="2118" spans="1:9" ht="12.75">
      <c r="A2118"/>
      <c r="B2118"/>
      <c r="C2118"/>
      <c r="D2118"/>
      <c r="E2118"/>
      <c r="F2118"/>
      <c r="G2118" s="5"/>
      <c r="H2118"/>
      <c r="I2118"/>
    </row>
    <row r="2119" spans="1:9" ht="12.75">
      <c r="A2119"/>
      <c r="B2119"/>
      <c r="C2119"/>
      <c r="D2119"/>
      <c r="E2119"/>
      <c r="F2119"/>
      <c r="G2119" s="5"/>
      <c r="H2119"/>
      <c r="I2119"/>
    </row>
    <row r="2120" spans="1:9" ht="12.75">
      <c r="A2120"/>
      <c r="B2120"/>
      <c r="C2120"/>
      <c r="D2120"/>
      <c r="E2120"/>
      <c r="F2120"/>
      <c r="G2120" s="5"/>
      <c r="H2120"/>
      <c r="I2120"/>
    </row>
    <row r="2121" spans="1:9" ht="12.75">
      <c r="A2121"/>
      <c r="B2121"/>
      <c r="C2121"/>
      <c r="D2121"/>
      <c r="E2121"/>
      <c r="F2121"/>
      <c r="G2121" s="5"/>
      <c r="H2121"/>
      <c r="I2121"/>
    </row>
    <row r="2122" spans="1:9" ht="12.75">
      <c r="A2122"/>
      <c r="B2122"/>
      <c r="C2122"/>
      <c r="D2122"/>
      <c r="E2122"/>
      <c r="F2122"/>
      <c r="G2122" s="5"/>
      <c r="H2122"/>
      <c r="I2122"/>
    </row>
    <row r="2123" spans="1:9" ht="12.75">
      <c r="A2123"/>
      <c r="B2123"/>
      <c r="C2123"/>
      <c r="D2123"/>
      <c r="E2123"/>
      <c r="F2123"/>
      <c r="G2123" s="5"/>
      <c r="H2123"/>
      <c r="I2123"/>
    </row>
    <row r="2124" spans="1:9" ht="12.75">
      <c r="A2124"/>
      <c r="B2124"/>
      <c r="C2124"/>
      <c r="D2124"/>
      <c r="E2124"/>
      <c r="F2124"/>
      <c r="G2124" s="5"/>
      <c r="H2124"/>
      <c r="I2124"/>
    </row>
    <row r="2125" spans="1:9" ht="12.75">
      <c r="A2125"/>
      <c r="B2125"/>
      <c r="C2125"/>
      <c r="D2125"/>
      <c r="E2125"/>
      <c r="F2125"/>
      <c r="G2125" s="5"/>
      <c r="H2125"/>
      <c r="I2125"/>
    </row>
    <row r="2126" spans="1:9" ht="12.75">
      <c r="A2126"/>
      <c r="B2126"/>
      <c r="C2126"/>
      <c r="D2126"/>
      <c r="E2126"/>
      <c r="F2126"/>
      <c r="G2126" s="5"/>
      <c r="H2126"/>
      <c r="I2126"/>
    </row>
    <row r="2127" spans="1:9" ht="12.75">
      <c r="A2127"/>
      <c r="B2127"/>
      <c r="C2127"/>
      <c r="D2127"/>
      <c r="E2127"/>
      <c r="F2127"/>
      <c r="G2127" s="5"/>
      <c r="H2127"/>
      <c r="I2127"/>
    </row>
    <row r="2128" spans="1:9" ht="12.75">
      <c r="A2128"/>
      <c r="B2128"/>
      <c r="C2128"/>
      <c r="D2128"/>
      <c r="E2128"/>
      <c r="F2128"/>
      <c r="G2128" s="5"/>
      <c r="H2128"/>
      <c r="I2128"/>
    </row>
    <row r="2129" spans="1:9" ht="12.75">
      <c r="A2129"/>
      <c r="B2129"/>
      <c r="C2129"/>
      <c r="D2129"/>
      <c r="E2129"/>
      <c r="F2129"/>
      <c r="G2129" s="5"/>
      <c r="H2129"/>
      <c r="I2129"/>
    </row>
    <row r="2130" spans="1:9" ht="12.75">
      <c r="A2130"/>
      <c r="B2130"/>
      <c r="C2130"/>
      <c r="D2130"/>
      <c r="E2130"/>
      <c r="F2130"/>
      <c r="G2130" s="5"/>
      <c r="H2130"/>
      <c r="I2130"/>
    </row>
    <row r="2131" spans="1:9" ht="12.75">
      <c r="A2131"/>
      <c r="B2131"/>
      <c r="C2131"/>
      <c r="D2131"/>
      <c r="E2131"/>
      <c r="F2131"/>
      <c r="G2131" s="5"/>
      <c r="H2131"/>
      <c r="I2131"/>
    </row>
    <row r="2132" spans="1:9" ht="12.75">
      <c r="A2132"/>
      <c r="B2132"/>
      <c r="C2132"/>
      <c r="D2132"/>
      <c r="E2132"/>
      <c r="F2132"/>
      <c r="G2132" s="5"/>
      <c r="H2132"/>
      <c r="I2132"/>
    </row>
    <row r="2133" spans="1:9" ht="12.75">
      <c r="A2133"/>
      <c r="B2133"/>
      <c r="C2133"/>
      <c r="D2133"/>
      <c r="E2133"/>
      <c r="F2133"/>
      <c r="G2133" s="5"/>
      <c r="H2133"/>
      <c r="I2133"/>
    </row>
    <row r="2134" spans="1:9" ht="12.75">
      <c r="A2134"/>
      <c r="B2134"/>
      <c r="C2134"/>
      <c r="D2134"/>
      <c r="E2134"/>
      <c r="F2134"/>
      <c r="G2134" s="5"/>
      <c r="H2134"/>
      <c r="I2134"/>
    </row>
    <row r="2135" spans="1:9" ht="12.75">
      <c r="A2135"/>
      <c r="B2135"/>
      <c r="C2135"/>
      <c r="D2135"/>
      <c r="E2135"/>
      <c r="F2135"/>
      <c r="G2135" s="5"/>
      <c r="H2135"/>
      <c r="I2135"/>
    </row>
    <row r="2136" spans="1:9" ht="12.75">
      <c r="A2136"/>
      <c r="B2136"/>
      <c r="C2136"/>
      <c r="D2136"/>
      <c r="E2136"/>
      <c r="F2136"/>
      <c r="G2136" s="5"/>
      <c r="H2136"/>
      <c r="I2136"/>
    </row>
    <row r="2137" spans="1:9" ht="12.75">
      <c r="A2137"/>
      <c r="B2137"/>
      <c r="C2137"/>
      <c r="D2137"/>
      <c r="E2137"/>
      <c r="F2137"/>
      <c r="G2137" s="5"/>
      <c r="H2137"/>
      <c r="I2137"/>
    </row>
    <row r="2138" spans="1:9" ht="12.75">
      <c r="A2138"/>
      <c r="B2138"/>
      <c r="C2138"/>
      <c r="D2138"/>
      <c r="E2138"/>
      <c r="F2138"/>
      <c r="G2138" s="5"/>
      <c r="H2138"/>
      <c r="I2138"/>
    </row>
    <row r="2139" spans="1:9" ht="12.75">
      <c r="A2139"/>
      <c r="B2139"/>
      <c r="C2139"/>
      <c r="D2139"/>
      <c r="E2139"/>
      <c r="F2139"/>
      <c r="G2139" s="5"/>
      <c r="H2139"/>
      <c r="I2139"/>
    </row>
    <row r="2140" spans="1:9" ht="12.75">
      <c r="A2140"/>
      <c r="B2140"/>
      <c r="C2140"/>
      <c r="D2140"/>
      <c r="E2140"/>
      <c r="F2140"/>
      <c r="G2140" s="5"/>
      <c r="H2140"/>
      <c r="I2140"/>
    </row>
    <row r="2141" spans="1:9" ht="12.75">
      <c r="A2141"/>
      <c r="B2141"/>
      <c r="C2141"/>
      <c r="D2141"/>
      <c r="E2141"/>
      <c r="F2141"/>
      <c r="G2141" s="5"/>
      <c r="H2141"/>
      <c r="I2141"/>
    </row>
    <row r="2142" spans="1:9" ht="12.75">
      <c r="A2142"/>
      <c r="B2142"/>
      <c r="C2142"/>
      <c r="D2142"/>
      <c r="E2142"/>
      <c r="F2142"/>
      <c r="G2142" s="5"/>
      <c r="H2142"/>
      <c r="I2142"/>
    </row>
    <row r="2143" spans="1:9" ht="12.75">
      <c r="A2143"/>
      <c r="B2143"/>
      <c r="C2143"/>
      <c r="D2143"/>
      <c r="E2143"/>
      <c r="F2143"/>
      <c r="G2143" s="5"/>
      <c r="H2143"/>
      <c r="I2143"/>
    </row>
    <row r="2144" spans="1:9" ht="12.75">
      <c r="A2144"/>
      <c r="B2144"/>
      <c r="C2144"/>
      <c r="D2144"/>
      <c r="E2144"/>
      <c r="F2144"/>
      <c r="G2144" s="5"/>
      <c r="H2144"/>
      <c r="I2144"/>
    </row>
    <row r="2145" spans="1:9" ht="12.75">
      <c r="A2145"/>
      <c r="B2145"/>
      <c r="C2145"/>
      <c r="D2145"/>
      <c r="E2145"/>
      <c r="F2145"/>
      <c r="G2145" s="5"/>
      <c r="H2145"/>
      <c r="I2145"/>
    </row>
    <row r="2146" spans="1:9" ht="12.75">
      <c r="A2146"/>
      <c r="B2146"/>
      <c r="C2146"/>
      <c r="D2146"/>
      <c r="E2146"/>
      <c r="F2146"/>
      <c r="G2146" s="5"/>
      <c r="H2146"/>
      <c r="I2146"/>
    </row>
    <row r="2147" spans="1:9" ht="12.75">
      <c r="A2147"/>
      <c r="B2147"/>
      <c r="C2147"/>
      <c r="D2147"/>
      <c r="E2147"/>
      <c r="F2147"/>
      <c r="G2147" s="5"/>
      <c r="H2147"/>
      <c r="I2147"/>
    </row>
    <row r="2148" spans="1:9" ht="12.75">
      <c r="A2148"/>
      <c r="B2148"/>
      <c r="C2148"/>
      <c r="D2148"/>
      <c r="E2148"/>
      <c r="F2148"/>
      <c r="G2148" s="5"/>
      <c r="H2148"/>
      <c r="I2148"/>
    </row>
    <row r="2149" spans="1:9" ht="12.75">
      <c r="A2149"/>
      <c r="B2149"/>
      <c r="C2149"/>
      <c r="D2149"/>
      <c r="E2149"/>
      <c r="F2149"/>
      <c r="G2149" s="5"/>
      <c r="H2149"/>
      <c r="I2149"/>
    </row>
    <row r="2150" spans="1:9" ht="12.75">
      <c r="A2150"/>
      <c r="B2150"/>
      <c r="C2150"/>
      <c r="D2150"/>
      <c r="E2150"/>
      <c r="F2150"/>
      <c r="G2150" s="5"/>
      <c r="H2150"/>
      <c r="I2150"/>
    </row>
    <row r="2151" spans="1:9" ht="12.75">
      <c r="A2151"/>
      <c r="B2151"/>
      <c r="C2151"/>
      <c r="D2151"/>
      <c r="E2151"/>
      <c r="F2151"/>
      <c r="G2151" s="5"/>
      <c r="H2151"/>
      <c r="I2151"/>
    </row>
    <row r="2152" spans="1:9" ht="12.75">
      <c r="A2152"/>
      <c r="B2152"/>
      <c r="C2152"/>
      <c r="D2152"/>
      <c r="E2152"/>
      <c r="F2152"/>
      <c r="G2152" s="5"/>
      <c r="H2152"/>
      <c r="I2152"/>
    </row>
    <row r="2153" spans="1:9" ht="12.75">
      <c r="A2153"/>
      <c r="B2153"/>
      <c r="C2153"/>
      <c r="D2153"/>
      <c r="E2153"/>
      <c r="F2153"/>
      <c r="G2153" s="5"/>
      <c r="H2153"/>
      <c r="I2153"/>
    </row>
    <row r="2154" spans="1:9" ht="12.75">
      <c r="A2154"/>
      <c r="B2154"/>
      <c r="C2154"/>
      <c r="D2154"/>
      <c r="E2154"/>
      <c r="F2154"/>
      <c r="G2154" s="5"/>
      <c r="H2154"/>
      <c r="I2154"/>
    </row>
    <row r="2155" spans="1:9" ht="12.75">
      <c r="A2155"/>
      <c r="B2155"/>
      <c r="C2155"/>
      <c r="D2155"/>
      <c r="E2155"/>
      <c r="F2155"/>
      <c r="G2155" s="5"/>
      <c r="H2155"/>
      <c r="I2155"/>
    </row>
    <row r="2156" spans="1:9" ht="12.75">
      <c r="A2156"/>
      <c r="B2156"/>
      <c r="C2156"/>
      <c r="D2156"/>
      <c r="E2156"/>
      <c r="F2156"/>
      <c r="G2156" s="5"/>
      <c r="H2156"/>
      <c r="I2156"/>
    </row>
    <row r="2157" spans="1:9" ht="12.75">
      <c r="A2157"/>
      <c r="B2157"/>
      <c r="C2157"/>
      <c r="D2157"/>
      <c r="E2157"/>
      <c r="F2157"/>
      <c r="G2157" s="5"/>
      <c r="H2157"/>
      <c r="I2157"/>
    </row>
    <row r="2158" spans="1:9" ht="12.75">
      <c r="A2158"/>
      <c r="B2158"/>
      <c r="C2158"/>
      <c r="D2158"/>
      <c r="E2158"/>
      <c r="F2158"/>
      <c r="G2158" s="5"/>
      <c r="H2158"/>
      <c r="I2158"/>
    </row>
    <row r="2159" spans="1:9" ht="12.75">
      <c r="A2159"/>
      <c r="B2159"/>
      <c r="C2159"/>
      <c r="D2159"/>
      <c r="E2159"/>
      <c r="F2159"/>
      <c r="G2159" s="5"/>
      <c r="H2159"/>
      <c r="I2159"/>
    </row>
    <row r="2160" spans="1:9" ht="12.75">
      <c r="A2160"/>
      <c r="B2160"/>
      <c r="C2160"/>
      <c r="D2160"/>
      <c r="E2160"/>
      <c r="F2160"/>
      <c r="G2160" s="5"/>
      <c r="H2160"/>
      <c r="I2160"/>
    </row>
    <row r="2161" spans="1:9" ht="12.75">
      <c r="A2161"/>
      <c r="B2161"/>
      <c r="C2161"/>
      <c r="D2161"/>
      <c r="E2161"/>
      <c r="F2161"/>
      <c r="G2161" s="5"/>
      <c r="H2161"/>
      <c r="I2161"/>
    </row>
    <row r="2162" spans="1:9" ht="12.75">
      <c r="A2162"/>
      <c r="B2162"/>
      <c r="C2162"/>
      <c r="D2162"/>
      <c r="E2162"/>
      <c r="F2162"/>
      <c r="G2162" s="5"/>
      <c r="H2162"/>
      <c r="I2162"/>
    </row>
    <row r="2163" spans="1:9" ht="12.75">
      <c r="A2163"/>
      <c r="B2163"/>
      <c r="C2163"/>
      <c r="D2163"/>
      <c r="E2163"/>
      <c r="F2163"/>
      <c r="G2163" s="5"/>
      <c r="H2163"/>
      <c r="I2163"/>
    </row>
    <row r="2164" spans="1:9" ht="12.75">
      <c r="A2164"/>
      <c r="B2164"/>
      <c r="C2164"/>
      <c r="D2164"/>
      <c r="E2164"/>
      <c r="F2164"/>
      <c r="G2164" s="5"/>
      <c r="H2164"/>
      <c r="I2164"/>
    </row>
    <row r="2165" spans="1:9" ht="12.75">
      <c r="A2165"/>
      <c r="B2165"/>
      <c r="C2165"/>
      <c r="D2165"/>
      <c r="E2165"/>
      <c r="F2165"/>
      <c r="G2165" s="5"/>
      <c r="H2165"/>
      <c r="I2165"/>
    </row>
    <row r="2166" spans="1:9" ht="12.75">
      <c r="A2166"/>
      <c r="B2166"/>
      <c r="C2166"/>
      <c r="D2166"/>
      <c r="E2166"/>
      <c r="F2166"/>
      <c r="G2166" s="5"/>
      <c r="H2166"/>
      <c r="I2166"/>
    </row>
    <row r="2167" spans="1:9" ht="12.75">
      <c r="A2167"/>
      <c r="B2167"/>
      <c r="C2167"/>
      <c r="D2167"/>
      <c r="E2167"/>
      <c r="F2167"/>
      <c r="G2167" s="5"/>
      <c r="H2167"/>
      <c r="I2167"/>
    </row>
    <row r="2168" spans="1:9" ht="12.75">
      <c r="A2168"/>
      <c r="B2168"/>
      <c r="C2168"/>
      <c r="D2168"/>
      <c r="E2168"/>
      <c r="F2168"/>
      <c r="G2168" s="5"/>
      <c r="H2168"/>
      <c r="I2168"/>
    </row>
    <row r="2169" spans="1:9" ht="12.75">
      <c r="A2169"/>
      <c r="B2169"/>
      <c r="C2169"/>
      <c r="D2169"/>
      <c r="E2169"/>
      <c r="F2169"/>
      <c r="G2169" s="5"/>
      <c r="H2169"/>
      <c r="I2169"/>
    </row>
    <row r="2170" spans="1:9" ht="12.75">
      <c r="A2170"/>
      <c r="B2170"/>
      <c r="C2170"/>
      <c r="D2170"/>
      <c r="E2170"/>
      <c r="F2170"/>
      <c r="G2170" s="5"/>
      <c r="H2170"/>
      <c r="I2170"/>
    </row>
    <row r="2171" spans="1:9" ht="12.75">
      <c r="A2171"/>
      <c r="B2171"/>
      <c r="C2171"/>
      <c r="D2171"/>
      <c r="E2171"/>
      <c r="F2171"/>
      <c r="G2171" s="5"/>
      <c r="H2171"/>
      <c r="I2171"/>
    </row>
    <row r="2172" spans="1:9" ht="12.75">
      <c r="A2172"/>
      <c r="B2172"/>
      <c r="C2172"/>
      <c r="D2172"/>
      <c r="E2172"/>
      <c r="F2172"/>
      <c r="G2172" s="5"/>
      <c r="H2172"/>
      <c r="I2172"/>
    </row>
    <row r="2173" spans="1:9" ht="12.75">
      <c r="A2173"/>
      <c r="B2173"/>
      <c r="C2173"/>
      <c r="D2173"/>
      <c r="E2173"/>
      <c r="F2173"/>
      <c r="G2173" s="5"/>
      <c r="H2173"/>
      <c r="I2173"/>
    </row>
    <row r="2174" spans="1:9" ht="12.75">
      <c r="A2174"/>
      <c r="B2174"/>
      <c r="C2174"/>
      <c r="D2174"/>
      <c r="E2174"/>
      <c r="F2174"/>
      <c r="G2174" s="5"/>
      <c r="H2174"/>
      <c r="I2174"/>
    </row>
    <row r="2175" spans="1:9" ht="12.75">
      <c r="A2175"/>
      <c r="B2175"/>
      <c r="C2175"/>
      <c r="D2175"/>
      <c r="E2175"/>
      <c r="F2175"/>
      <c r="G2175" s="5"/>
      <c r="H2175"/>
      <c r="I2175"/>
    </row>
    <row r="2176" spans="1:9" ht="12.75">
      <c r="A2176"/>
      <c r="B2176"/>
      <c r="C2176"/>
      <c r="D2176"/>
      <c r="E2176"/>
      <c r="F2176"/>
      <c r="G2176" s="5"/>
      <c r="H2176"/>
      <c r="I2176"/>
    </row>
    <row r="2177" spans="1:9" ht="12.75">
      <c r="A2177"/>
      <c r="B2177"/>
      <c r="C2177"/>
      <c r="D2177"/>
      <c r="E2177"/>
      <c r="F2177"/>
      <c r="G2177" s="5"/>
      <c r="H2177"/>
      <c r="I2177"/>
    </row>
    <row r="2178" spans="1:9" ht="12.75">
      <c r="A2178"/>
      <c r="B2178"/>
      <c r="C2178"/>
      <c r="D2178"/>
      <c r="E2178"/>
      <c r="F2178"/>
      <c r="G2178" s="5"/>
      <c r="H2178"/>
      <c r="I2178"/>
    </row>
    <row r="2179" spans="1:9" ht="12.75">
      <c r="A2179"/>
      <c r="B2179"/>
      <c r="C2179"/>
      <c r="D2179"/>
      <c r="E2179"/>
      <c r="F2179"/>
      <c r="G2179" s="5"/>
      <c r="H2179"/>
      <c r="I2179"/>
    </row>
    <row r="2180" spans="1:9" ht="12.75">
      <c r="A2180"/>
      <c r="B2180"/>
      <c r="C2180"/>
      <c r="D2180"/>
      <c r="E2180"/>
      <c r="F2180"/>
      <c r="G2180" s="5"/>
      <c r="H2180"/>
      <c r="I2180"/>
    </row>
    <row r="2181" spans="1:9" ht="12.75">
      <c r="A2181"/>
      <c r="B2181"/>
      <c r="C2181"/>
      <c r="D2181"/>
      <c r="E2181"/>
      <c r="F2181"/>
      <c r="G2181" s="5"/>
      <c r="H2181"/>
      <c r="I2181"/>
    </row>
    <row r="2182" spans="1:9" ht="12.75">
      <c r="A2182"/>
      <c r="B2182"/>
      <c r="C2182"/>
      <c r="D2182"/>
      <c r="E2182"/>
      <c r="F2182"/>
      <c r="G2182" s="5"/>
      <c r="H2182"/>
      <c r="I2182"/>
    </row>
    <row r="2183" spans="1:9" ht="12.75">
      <c r="A2183"/>
      <c r="B2183"/>
      <c r="C2183"/>
      <c r="D2183"/>
      <c r="E2183"/>
      <c r="F2183"/>
      <c r="G2183" s="5"/>
      <c r="H2183"/>
      <c r="I2183"/>
    </row>
    <row r="2184" spans="1:9" ht="12.75">
      <c r="A2184"/>
      <c r="B2184"/>
      <c r="C2184"/>
      <c r="D2184"/>
      <c r="E2184"/>
      <c r="F2184"/>
      <c r="G2184" s="5"/>
      <c r="H2184"/>
      <c r="I2184"/>
    </row>
    <row r="2185" spans="1:9" ht="12.75">
      <c r="A2185"/>
      <c r="B2185"/>
      <c r="C2185"/>
      <c r="D2185"/>
      <c r="E2185"/>
      <c r="F2185"/>
      <c r="G2185" s="5"/>
      <c r="H2185"/>
      <c r="I2185"/>
    </row>
    <row r="2186" spans="1:9" ht="12.75">
      <c r="A2186"/>
      <c r="B2186"/>
      <c r="C2186"/>
      <c r="D2186"/>
      <c r="E2186"/>
      <c r="F2186"/>
      <c r="G2186" s="5"/>
      <c r="H2186"/>
      <c r="I2186"/>
    </row>
    <row r="2187" spans="1:9" ht="12.75">
      <c r="A2187"/>
      <c r="B2187"/>
      <c r="C2187"/>
      <c r="D2187"/>
      <c r="E2187"/>
      <c r="F2187"/>
      <c r="G2187" s="5"/>
      <c r="H2187"/>
      <c r="I2187"/>
    </row>
    <row r="2188" spans="1:9" ht="12.75">
      <c r="A2188"/>
      <c r="B2188"/>
      <c r="C2188"/>
      <c r="D2188"/>
      <c r="E2188"/>
      <c r="F2188"/>
      <c r="G2188" s="5"/>
      <c r="H2188"/>
      <c r="I2188"/>
    </row>
    <row r="2189" spans="1:9" ht="12.75">
      <c r="A2189"/>
      <c r="B2189"/>
      <c r="C2189"/>
      <c r="D2189"/>
      <c r="E2189"/>
      <c r="F2189"/>
      <c r="G2189" s="5"/>
      <c r="H2189"/>
      <c r="I2189"/>
    </row>
    <row r="2190" spans="1:9" ht="12.75">
      <c r="A2190"/>
      <c r="B2190"/>
      <c r="C2190"/>
      <c r="D2190"/>
      <c r="E2190"/>
      <c r="F2190"/>
      <c r="G2190" s="5"/>
      <c r="H2190"/>
      <c r="I2190"/>
    </row>
    <row r="2191" spans="1:9" ht="12.75">
      <c r="A2191"/>
      <c r="B2191"/>
      <c r="C2191"/>
      <c r="D2191"/>
      <c r="E2191"/>
      <c r="F2191"/>
      <c r="G2191" s="5"/>
      <c r="H2191"/>
      <c r="I2191"/>
    </row>
    <row r="2192" spans="1:9" ht="12.75">
      <c r="A2192"/>
      <c r="B2192"/>
      <c r="C2192"/>
      <c r="D2192"/>
      <c r="E2192"/>
      <c r="F2192"/>
      <c r="G2192" s="5"/>
      <c r="H2192"/>
      <c r="I2192"/>
    </row>
    <row r="2193" spans="1:9" ht="12.75">
      <c r="A2193"/>
      <c r="B2193"/>
      <c r="C2193"/>
      <c r="D2193"/>
      <c r="E2193"/>
      <c r="F2193"/>
      <c r="G2193" s="5"/>
      <c r="H2193"/>
      <c r="I2193"/>
    </row>
    <row r="2194" spans="1:9" ht="12.75">
      <c r="A2194"/>
      <c r="B2194"/>
      <c r="C2194"/>
      <c r="D2194"/>
      <c r="E2194"/>
      <c r="F2194"/>
      <c r="G2194" s="5"/>
      <c r="H2194"/>
      <c r="I2194"/>
    </row>
    <row r="2195" spans="1:9" ht="12.75">
      <c r="A2195"/>
      <c r="B2195"/>
      <c r="C2195"/>
      <c r="D2195"/>
      <c r="E2195"/>
      <c r="F2195"/>
      <c r="G2195" s="5"/>
      <c r="H2195"/>
      <c r="I2195"/>
    </row>
    <row r="2196" spans="1:9" ht="12.75">
      <c r="A2196"/>
      <c r="B2196"/>
      <c r="C2196"/>
      <c r="D2196"/>
      <c r="E2196"/>
      <c r="F2196"/>
      <c r="G2196" s="5"/>
      <c r="H2196"/>
      <c r="I2196"/>
    </row>
    <row r="2197" spans="1:9" ht="12.75">
      <c r="A2197"/>
      <c r="B2197"/>
      <c r="C2197"/>
      <c r="D2197"/>
      <c r="E2197"/>
      <c r="F2197"/>
      <c r="G2197" s="5"/>
      <c r="H2197"/>
      <c r="I2197"/>
    </row>
    <row r="2198" spans="1:9" ht="12.75">
      <c r="A2198"/>
      <c r="B2198"/>
      <c r="C2198"/>
      <c r="D2198"/>
      <c r="E2198"/>
      <c r="F2198"/>
      <c r="G2198" s="5"/>
      <c r="H2198"/>
      <c r="I2198"/>
    </row>
    <row r="2199" spans="1:9" ht="12.75">
      <c r="A2199"/>
      <c r="B2199"/>
      <c r="C2199"/>
      <c r="D2199"/>
      <c r="E2199"/>
      <c r="F2199"/>
      <c r="G2199" s="5"/>
      <c r="H2199"/>
      <c r="I2199"/>
    </row>
    <row r="2200" spans="1:9" ht="12.75">
      <c r="A2200"/>
      <c r="B2200"/>
      <c r="C2200"/>
      <c r="D2200"/>
      <c r="E2200"/>
      <c r="F2200"/>
      <c r="G2200" s="5"/>
      <c r="H2200"/>
      <c r="I2200"/>
    </row>
    <row r="2201" spans="1:9" ht="12.75">
      <c r="A2201"/>
      <c r="B2201"/>
      <c r="C2201"/>
      <c r="D2201"/>
      <c r="E2201"/>
      <c r="F2201"/>
      <c r="G2201" s="5"/>
      <c r="H2201"/>
      <c r="I2201"/>
    </row>
    <row r="2202" spans="1:9" ht="12.75">
      <c r="A2202"/>
      <c r="B2202"/>
      <c r="C2202"/>
      <c r="D2202"/>
      <c r="E2202"/>
      <c r="F2202"/>
      <c r="G2202" s="5"/>
      <c r="H2202"/>
      <c r="I2202"/>
    </row>
    <row r="2203" spans="1:9" ht="12.75">
      <c r="A2203"/>
      <c r="B2203"/>
      <c r="C2203"/>
      <c r="D2203"/>
      <c r="E2203"/>
      <c r="F2203"/>
      <c r="G2203" s="5"/>
      <c r="H2203"/>
      <c r="I2203"/>
    </row>
    <row r="2204" spans="1:9" ht="12.75">
      <c r="A2204"/>
      <c r="B2204"/>
      <c r="C2204"/>
      <c r="D2204"/>
      <c r="E2204"/>
      <c r="F2204"/>
      <c r="G2204" s="5"/>
      <c r="H2204"/>
      <c r="I2204"/>
    </row>
    <row r="2205" spans="1:9" ht="12.75">
      <c r="A2205"/>
      <c r="B2205"/>
      <c r="C2205"/>
      <c r="D2205"/>
      <c r="E2205"/>
      <c r="F2205"/>
      <c r="G2205" s="5"/>
      <c r="H2205"/>
      <c r="I2205"/>
    </row>
    <row r="2206" spans="1:9" ht="12.75">
      <c r="A2206"/>
      <c r="B2206"/>
      <c r="C2206"/>
      <c r="D2206"/>
      <c r="E2206"/>
      <c r="F2206"/>
      <c r="G2206" s="5"/>
      <c r="H2206"/>
      <c r="I2206"/>
    </row>
    <row r="2207" spans="1:9" ht="12.75">
      <c r="A2207"/>
      <c r="B2207"/>
      <c r="C2207"/>
      <c r="D2207"/>
      <c r="E2207"/>
      <c r="F2207"/>
      <c r="G2207" s="5"/>
      <c r="H2207"/>
      <c r="I2207"/>
    </row>
    <row r="2208" spans="1:9" ht="12.75">
      <c r="A2208"/>
      <c r="B2208"/>
      <c r="C2208"/>
      <c r="D2208"/>
      <c r="E2208"/>
      <c r="F2208"/>
      <c r="G2208" s="5"/>
      <c r="H2208"/>
      <c r="I2208"/>
    </row>
    <row r="2209" spans="1:9" ht="12.75">
      <c r="A2209"/>
      <c r="B2209"/>
      <c r="C2209"/>
      <c r="D2209"/>
      <c r="E2209"/>
      <c r="F2209"/>
      <c r="G2209" s="5"/>
      <c r="H2209"/>
      <c r="I2209"/>
    </row>
    <row r="2210" spans="1:9" ht="12.75">
      <c r="A2210"/>
      <c r="B2210"/>
      <c r="C2210"/>
      <c r="D2210"/>
      <c r="E2210"/>
      <c r="F2210"/>
      <c r="G2210" s="5"/>
      <c r="H2210"/>
      <c r="I2210"/>
    </row>
    <row r="2211" spans="1:9" ht="12.75">
      <c r="A2211"/>
      <c r="B2211"/>
      <c r="C2211"/>
      <c r="D2211"/>
      <c r="E2211"/>
      <c r="F2211"/>
      <c r="G2211" s="5"/>
      <c r="H2211"/>
      <c r="I2211"/>
    </row>
    <row r="2212" spans="1:9" ht="12.75">
      <c r="A2212"/>
      <c r="B2212"/>
      <c r="C2212"/>
      <c r="D2212"/>
      <c r="E2212"/>
      <c r="F2212"/>
      <c r="G2212" s="5"/>
      <c r="H2212"/>
      <c r="I2212"/>
    </row>
    <row r="2213" spans="1:9" ht="12.75">
      <c r="A2213"/>
      <c r="B2213"/>
      <c r="C2213"/>
      <c r="D2213"/>
      <c r="E2213"/>
      <c r="F2213"/>
      <c r="G2213" s="5"/>
      <c r="H2213"/>
      <c r="I2213"/>
    </row>
    <row r="2214" spans="1:9" ht="12.75">
      <c r="A2214"/>
      <c r="B2214"/>
      <c r="C2214"/>
      <c r="D2214"/>
      <c r="E2214"/>
      <c r="F2214"/>
      <c r="G2214" s="5"/>
      <c r="H2214"/>
      <c r="I2214"/>
    </row>
    <row r="2215" spans="1:9" ht="12.75">
      <c r="A2215"/>
      <c r="B2215"/>
      <c r="C2215"/>
      <c r="D2215"/>
      <c r="E2215"/>
      <c r="F2215"/>
      <c r="G2215" s="5"/>
      <c r="H2215"/>
      <c r="I2215"/>
    </row>
    <row r="2216" spans="1:9" ht="12.75">
      <c r="A2216"/>
      <c r="B2216"/>
      <c r="C2216"/>
      <c r="D2216"/>
      <c r="E2216"/>
      <c r="F2216"/>
      <c r="G2216" s="5"/>
      <c r="H2216"/>
      <c r="I2216"/>
    </row>
    <row r="2217" spans="1:9" ht="12.75">
      <c r="A2217"/>
      <c r="B2217"/>
      <c r="C2217"/>
      <c r="D2217"/>
      <c r="E2217"/>
      <c r="F2217"/>
      <c r="G2217" s="5"/>
      <c r="H2217"/>
      <c r="I2217"/>
    </row>
    <row r="2218" spans="1:9" ht="12.75">
      <c r="A2218"/>
      <c r="B2218"/>
      <c r="C2218"/>
      <c r="D2218"/>
      <c r="E2218"/>
      <c r="F2218"/>
      <c r="G2218" s="5"/>
      <c r="H2218"/>
      <c r="I2218"/>
    </row>
    <row r="2219" spans="1:9" ht="12.75">
      <c r="A2219"/>
      <c r="B2219"/>
      <c r="C2219"/>
      <c r="D2219"/>
      <c r="E2219"/>
      <c r="F2219"/>
      <c r="G2219" s="5"/>
      <c r="H2219"/>
      <c r="I2219"/>
    </row>
    <row r="2220" spans="1:9" ht="12.75">
      <c r="A2220"/>
      <c r="B2220"/>
      <c r="C2220"/>
      <c r="D2220"/>
      <c r="E2220"/>
      <c r="F2220"/>
      <c r="G2220" s="5"/>
      <c r="H2220"/>
      <c r="I2220"/>
    </row>
    <row r="2221" spans="1:9" ht="12.75">
      <c r="A2221"/>
      <c r="B2221"/>
      <c r="C2221"/>
      <c r="D2221"/>
      <c r="E2221"/>
      <c r="F2221"/>
      <c r="G2221" s="5"/>
      <c r="H2221"/>
      <c r="I2221"/>
    </row>
    <row r="2222" spans="1:9" ht="12.75">
      <c r="A2222"/>
      <c r="B2222"/>
      <c r="C2222"/>
      <c r="D2222"/>
      <c r="E2222"/>
      <c r="F2222"/>
      <c r="G2222" s="5"/>
      <c r="H2222"/>
      <c r="I2222"/>
    </row>
    <row r="2223" spans="1:9" ht="12.75">
      <c r="A2223"/>
      <c r="B2223"/>
      <c r="C2223"/>
      <c r="D2223"/>
      <c r="E2223"/>
      <c r="F2223"/>
      <c r="G2223" s="5"/>
      <c r="H2223"/>
      <c r="I2223"/>
    </row>
    <row r="2224" spans="1:9" ht="12.75">
      <c r="A2224"/>
      <c r="B2224"/>
      <c r="C2224"/>
      <c r="D2224"/>
      <c r="E2224"/>
      <c r="F2224"/>
      <c r="G2224" s="5"/>
      <c r="H2224"/>
      <c r="I2224"/>
    </row>
    <row r="2225" spans="1:9" ht="12.75">
      <c r="A2225"/>
      <c r="B2225"/>
      <c r="C2225"/>
      <c r="D2225"/>
      <c r="E2225"/>
      <c r="F2225"/>
      <c r="G2225" s="5"/>
      <c r="H2225"/>
      <c r="I2225"/>
    </row>
    <row r="2226" spans="1:9" ht="12.75">
      <c r="A2226"/>
      <c r="B2226"/>
      <c r="C2226"/>
      <c r="D2226"/>
      <c r="E2226"/>
      <c r="F2226"/>
      <c r="G2226" s="5"/>
      <c r="H2226"/>
      <c r="I2226"/>
    </row>
    <row r="2227" spans="1:9" ht="12.75">
      <c r="A2227"/>
      <c r="B2227"/>
      <c r="C2227"/>
      <c r="D2227"/>
      <c r="E2227"/>
      <c r="F2227"/>
      <c r="G2227" s="5"/>
      <c r="H2227"/>
      <c r="I2227"/>
    </row>
    <row r="2228" spans="1:9" ht="12.75">
      <c r="A2228"/>
      <c r="B2228"/>
      <c r="C2228"/>
      <c r="D2228"/>
      <c r="E2228"/>
      <c r="F2228"/>
      <c r="G2228" s="5"/>
      <c r="H2228"/>
      <c r="I2228"/>
    </row>
    <row r="2229" spans="1:9" ht="12.75">
      <c r="A2229"/>
      <c r="B2229"/>
      <c r="C2229"/>
      <c r="D2229"/>
      <c r="E2229"/>
      <c r="F2229"/>
      <c r="G2229" s="5"/>
      <c r="H2229"/>
      <c r="I2229"/>
    </row>
    <row r="2230" spans="1:9" ht="12.75">
      <c r="A2230"/>
      <c r="B2230"/>
      <c r="C2230"/>
      <c r="D2230"/>
      <c r="E2230"/>
      <c r="F2230"/>
      <c r="G2230" s="5"/>
      <c r="H2230"/>
      <c r="I2230"/>
    </row>
    <row r="2231" spans="1:9" ht="12.75">
      <c r="A2231"/>
      <c r="B2231"/>
      <c r="C2231"/>
      <c r="D2231"/>
      <c r="E2231"/>
      <c r="F2231"/>
      <c r="G2231" s="5"/>
      <c r="H2231"/>
      <c r="I2231"/>
    </row>
    <row r="2232" spans="1:9" ht="12.75">
      <c r="A2232"/>
      <c r="B2232"/>
      <c r="C2232"/>
      <c r="D2232"/>
      <c r="E2232"/>
      <c r="F2232"/>
      <c r="G2232" s="5"/>
      <c r="H2232"/>
      <c r="I2232"/>
    </row>
    <row r="2233" spans="1:9" ht="12.75">
      <c r="A2233"/>
      <c r="B2233"/>
      <c r="C2233"/>
      <c r="D2233"/>
      <c r="E2233"/>
      <c r="F2233"/>
      <c r="G2233" s="5"/>
      <c r="H2233"/>
      <c r="I2233"/>
    </row>
    <row r="2234" spans="1:9" ht="12.75">
      <c r="A2234"/>
      <c r="B2234"/>
      <c r="C2234"/>
      <c r="D2234"/>
      <c r="E2234"/>
      <c r="F2234"/>
      <c r="G2234" s="5"/>
      <c r="H2234"/>
      <c r="I2234"/>
    </row>
    <row r="2235" spans="1:9" ht="12.75">
      <c r="A2235"/>
      <c r="B2235"/>
      <c r="C2235"/>
      <c r="D2235"/>
      <c r="E2235"/>
      <c r="F2235"/>
      <c r="G2235" s="5"/>
      <c r="H2235"/>
      <c r="I2235"/>
    </row>
    <row r="2236" spans="1:9" ht="12.75">
      <c r="A2236"/>
      <c r="B2236"/>
      <c r="C2236"/>
      <c r="D2236"/>
      <c r="E2236"/>
      <c r="F2236"/>
      <c r="G2236" s="5"/>
      <c r="H2236"/>
      <c r="I2236"/>
    </row>
    <row r="2237" spans="1:9" ht="12.75">
      <c r="A2237"/>
      <c r="B2237"/>
      <c r="C2237"/>
      <c r="D2237"/>
      <c r="E2237"/>
      <c r="F2237"/>
      <c r="G2237" s="5"/>
      <c r="H2237"/>
      <c r="I2237"/>
    </row>
    <row r="2238" spans="1:9" ht="12.75">
      <c r="A2238"/>
      <c r="B2238"/>
      <c r="C2238"/>
      <c r="D2238"/>
      <c r="E2238"/>
      <c r="F2238"/>
      <c r="G2238" s="5"/>
      <c r="H2238"/>
      <c r="I2238"/>
    </row>
    <row r="2239" spans="1:9" ht="12.75">
      <c r="A2239"/>
      <c r="B2239"/>
      <c r="C2239"/>
      <c r="D2239"/>
      <c r="E2239"/>
      <c r="F2239"/>
      <c r="G2239" s="5"/>
      <c r="H2239"/>
      <c r="I2239"/>
    </row>
    <row r="2240" spans="1:9" ht="12.75">
      <c r="A2240"/>
      <c r="B2240"/>
      <c r="C2240"/>
      <c r="D2240"/>
      <c r="E2240"/>
      <c r="F2240"/>
      <c r="G2240" s="5"/>
      <c r="H2240"/>
      <c r="I2240"/>
    </row>
    <row r="2241" spans="1:9" ht="12.75">
      <c r="A2241"/>
      <c r="B2241"/>
      <c r="C2241"/>
      <c r="D2241"/>
      <c r="E2241"/>
      <c r="F2241"/>
      <c r="G2241" s="5"/>
      <c r="H2241"/>
      <c r="I2241"/>
    </row>
    <row r="2242" spans="1:9" ht="12.75">
      <c r="A2242"/>
      <c r="B2242"/>
      <c r="C2242"/>
      <c r="D2242"/>
      <c r="E2242"/>
      <c r="F2242"/>
      <c r="G2242" s="5"/>
      <c r="H2242"/>
      <c r="I2242"/>
    </row>
    <row r="2243" spans="1:9" ht="12.75">
      <c r="A2243"/>
      <c r="B2243"/>
      <c r="C2243"/>
      <c r="D2243"/>
      <c r="E2243"/>
      <c r="F2243"/>
      <c r="G2243" s="5"/>
      <c r="H2243"/>
      <c r="I2243"/>
    </row>
    <row r="2244" spans="1:9" ht="12.75">
      <c r="A2244"/>
      <c r="B2244"/>
      <c r="C2244"/>
      <c r="D2244"/>
      <c r="E2244"/>
      <c r="F2244"/>
      <c r="G2244" s="5"/>
      <c r="H2244"/>
      <c r="I2244"/>
    </row>
    <row r="2245" spans="1:9" ht="12.75">
      <c r="A2245"/>
      <c r="B2245"/>
      <c r="C2245"/>
      <c r="D2245"/>
      <c r="E2245"/>
      <c r="F2245"/>
      <c r="G2245" s="5"/>
      <c r="H2245"/>
      <c r="I2245"/>
    </row>
    <row r="2246" spans="1:9" ht="12.75">
      <c r="A2246"/>
      <c r="B2246"/>
      <c r="C2246"/>
      <c r="D2246"/>
      <c r="E2246"/>
      <c r="F2246"/>
      <c r="G2246" s="5"/>
      <c r="H2246"/>
      <c r="I2246"/>
    </row>
    <row r="2247" spans="1:9" ht="12.75">
      <c r="A2247"/>
      <c r="B2247"/>
      <c r="C2247"/>
      <c r="D2247"/>
      <c r="E2247"/>
      <c r="F2247"/>
      <c r="G2247" s="5"/>
      <c r="H2247"/>
      <c r="I2247"/>
    </row>
    <row r="2248" spans="1:9" ht="12.75">
      <c r="A2248"/>
      <c r="B2248"/>
      <c r="C2248"/>
      <c r="D2248"/>
      <c r="E2248"/>
      <c r="F2248"/>
      <c r="G2248" s="5"/>
      <c r="H2248"/>
      <c r="I2248"/>
    </row>
    <row r="2249" spans="1:9" ht="12.75">
      <c r="A2249"/>
      <c r="B2249"/>
      <c r="C2249"/>
      <c r="D2249"/>
      <c r="E2249"/>
      <c r="F2249"/>
      <c r="G2249" s="5"/>
      <c r="H2249"/>
      <c r="I2249"/>
    </row>
    <row r="2250" spans="1:9" ht="12.75">
      <c r="A2250"/>
      <c r="B2250"/>
      <c r="C2250"/>
      <c r="D2250"/>
      <c r="E2250"/>
      <c r="F2250"/>
      <c r="G2250" s="5"/>
      <c r="H2250"/>
      <c r="I2250"/>
    </row>
    <row r="2251" spans="1:9" ht="12.75">
      <c r="A2251"/>
      <c r="B2251"/>
      <c r="C2251"/>
      <c r="D2251"/>
      <c r="E2251"/>
      <c r="F2251"/>
      <c r="G2251" s="5"/>
      <c r="H2251"/>
      <c r="I2251"/>
    </row>
    <row r="2252" spans="1:9" ht="12.75">
      <c r="A2252"/>
      <c r="B2252"/>
      <c r="C2252"/>
      <c r="D2252"/>
      <c r="E2252"/>
      <c r="F2252"/>
      <c r="G2252" s="5"/>
      <c r="H2252"/>
      <c r="I2252"/>
    </row>
    <row r="2253" spans="1:9" ht="12.75">
      <c r="A2253"/>
      <c r="B2253"/>
      <c r="C2253"/>
      <c r="D2253"/>
      <c r="E2253"/>
      <c r="F2253"/>
      <c r="G2253" s="5"/>
      <c r="H2253"/>
      <c r="I2253"/>
    </row>
    <row r="2254" spans="1:9" ht="12.75">
      <c r="A2254"/>
      <c r="B2254"/>
      <c r="C2254"/>
      <c r="D2254"/>
      <c r="E2254"/>
      <c r="F2254"/>
      <c r="G2254" s="5"/>
      <c r="H2254"/>
      <c r="I2254"/>
    </row>
    <row r="2255" spans="1:9" ht="12.75">
      <c r="A2255"/>
      <c r="B2255"/>
      <c r="C2255"/>
      <c r="D2255"/>
      <c r="E2255"/>
      <c r="F2255"/>
      <c r="G2255" s="5"/>
      <c r="H2255"/>
      <c r="I2255"/>
    </row>
    <row r="2256" spans="1:9" ht="12.75">
      <c r="A2256"/>
      <c r="B2256"/>
      <c r="C2256"/>
      <c r="D2256"/>
      <c r="E2256"/>
      <c r="F2256"/>
      <c r="G2256" s="5"/>
      <c r="H2256"/>
      <c r="I2256"/>
    </row>
    <row r="2257" spans="1:9" ht="12.75">
      <c r="A2257"/>
      <c r="B2257"/>
      <c r="C2257"/>
      <c r="D2257"/>
      <c r="E2257"/>
      <c r="F2257"/>
      <c r="G2257" s="5"/>
      <c r="H2257"/>
      <c r="I2257"/>
    </row>
    <row r="2258" spans="1:9" ht="12.75">
      <c r="A2258"/>
      <c r="B2258"/>
      <c r="C2258"/>
      <c r="D2258"/>
      <c r="E2258"/>
      <c r="F2258"/>
      <c r="G2258" s="5"/>
      <c r="H2258"/>
      <c r="I2258"/>
    </row>
    <row r="2259" spans="1:9" ht="12.75">
      <c r="A2259"/>
      <c r="B2259"/>
      <c r="C2259"/>
      <c r="D2259"/>
      <c r="E2259"/>
      <c r="F2259"/>
      <c r="G2259" s="5"/>
      <c r="H2259"/>
      <c r="I2259"/>
    </row>
    <row r="2260" spans="1:9" ht="12.75">
      <c r="A2260"/>
      <c r="B2260"/>
      <c r="C2260"/>
      <c r="D2260"/>
      <c r="E2260"/>
      <c r="F2260"/>
      <c r="G2260" s="5"/>
      <c r="H2260"/>
      <c r="I2260"/>
    </row>
    <row r="2261" spans="1:9" ht="12.75">
      <c r="A2261"/>
      <c r="B2261"/>
      <c r="C2261"/>
      <c r="D2261"/>
      <c r="E2261"/>
      <c r="F2261"/>
      <c r="G2261" s="5"/>
      <c r="H2261"/>
      <c r="I2261"/>
    </row>
    <row r="2262" spans="1:9" ht="12.75">
      <c r="A2262"/>
      <c r="B2262"/>
      <c r="C2262"/>
      <c r="D2262"/>
      <c r="E2262"/>
      <c r="F2262"/>
      <c r="G2262" s="5"/>
      <c r="H2262"/>
      <c r="I2262"/>
    </row>
    <row r="2263" spans="1:9" ht="12.75">
      <c r="A2263"/>
      <c r="B2263"/>
      <c r="C2263"/>
      <c r="D2263"/>
      <c r="E2263"/>
      <c r="F2263"/>
      <c r="G2263" s="5"/>
      <c r="H2263"/>
      <c r="I2263"/>
    </row>
    <row r="2264" spans="1:9" ht="12.75">
      <c r="A2264"/>
      <c r="B2264"/>
      <c r="C2264"/>
      <c r="D2264"/>
      <c r="E2264"/>
      <c r="F2264"/>
      <c r="G2264" s="5"/>
      <c r="H2264"/>
      <c r="I2264"/>
    </row>
    <row r="2265" spans="1:9" ht="12.75">
      <c r="A2265"/>
      <c r="B2265"/>
      <c r="C2265"/>
      <c r="D2265"/>
      <c r="E2265"/>
      <c r="F2265"/>
      <c r="G2265" s="5"/>
      <c r="H2265"/>
      <c r="I2265"/>
    </row>
    <row r="2266" spans="1:9" ht="12.75">
      <c r="A2266"/>
      <c r="B2266"/>
      <c r="C2266"/>
      <c r="D2266"/>
      <c r="E2266"/>
      <c r="F2266"/>
      <c r="G2266" s="5"/>
      <c r="H2266"/>
      <c r="I2266"/>
    </row>
    <row r="2267" spans="1:9" ht="12.75">
      <c r="A2267"/>
      <c r="B2267"/>
      <c r="C2267"/>
      <c r="D2267"/>
      <c r="E2267"/>
      <c r="F2267"/>
      <c r="G2267" s="5"/>
      <c r="H2267"/>
      <c r="I2267"/>
    </row>
    <row r="2268" spans="1:9" ht="12.75">
      <c r="A2268"/>
      <c r="B2268"/>
      <c r="C2268"/>
      <c r="D2268"/>
      <c r="E2268"/>
      <c r="F2268"/>
      <c r="G2268" s="5"/>
      <c r="H2268"/>
      <c r="I2268"/>
    </row>
    <row r="2269" spans="1:9" ht="12.75">
      <c r="A2269"/>
      <c r="B2269"/>
      <c r="C2269"/>
      <c r="D2269"/>
      <c r="E2269"/>
      <c r="F2269"/>
      <c r="G2269" s="5"/>
      <c r="H2269"/>
      <c r="I2269"/>
    </row>
    <row r="2270" spans="1:9" ht="12.75">
      <c r="A2270"/>
      <c r="B2270"/>
      <c r="C2270"/>
      <c r="D2270"/>
      <c r="E2270"/>
      <c r="F2270"/>
      <c r="G2270" s="5"/>
      <c r="H2270"/>
      <c r="I2270"/>
    </row>
    <row r="2271" spans="1:9" ht="12.75">
      <c r="A2271"/>
      <c r="B2271"/>
      <c r="C2271"/>
      <c r="D2271"/>
      <c r="E2271"/>
      <c r="F2271"/>
      <c r="G2271" s="5"/>
      <c r="H2271"/>
      <c r="I2271"/>
    </row>
    <row r="2272" spans="1:9" ht="12.75">
      <c r="A2272"/>
      <c r="B2272"/>
      <c r="C2272"/>
      <c r="D2272"/>
      <c r="E2272"/>
      <c r="F2272"/>
      <c r="G2272" s="5"/>
      <c r="H2272"/>
      <c r="I2272"/>
    </row>
    <row r="2273" spans="1:9" ht="12.75">
      <c r="A2273"/>
      <c r="B2273"/>
      <c r="C2273"/>
      <c r="D2273"/>
      <c r="E2273"/>
      <c r="F2273"/>
      <c r="G2273" s="5"/>
      <c r="H2273"/>
      <c r="I2273"/>
    </row>
    <row r="2274" spans="1:9" ht="12.75">
      <c r="A2274"/>
      <c r="B2274"/>
      <c r="C2274"/>
      <c r="D2274"/>
      <c r="E2274"/>
      <c r="F2274"/>
      <c r="G2274" s="5"/>
      <c r="H2274"/>
      <c r="I2274"/>
    </row>
    <row r="2275" spans="1:9" ht="12.75">
      <c r="A2275"/>
      <c r="B2275"/>
      <c r="C2275"/>
      <c r="D2275"/>
      <c r="E2275"/>
      <c r="F2275"/>
      <c r="G2275" s="5"/>
      <c r="H2275"/>
      <c r="I2275"/>
    </row>
    <row r="2276" spans="1:9" ht="12.75">
      <c r="A2276"/>
      <c r="B2276"/>
      <c r="C2276"/>
      <c r="D2276"/>
      <c r="E2276"/>
      <c r="F2276"/>
      <c r="G2276" s="5"/>
      <c r="H2276"/>
      <c r="I2276"/>
    </row>
    <row r="2277" spans="1:9" ht="12.75">
      <c r="A2277"/>
      <c r="B2277"/>
      <c r="C2277"/>
      <c r="D2277"/>
      <c r="E2277"/>
      <c r="F2277"/>
      <c r="G2277" s="5"/>
      <c r="H2277"/>
      <c r="I2277"/>
    </row>
    <row r="2278" spans="1:9" ht="12.75">
      <c r="A2278"/>
      <c r="B2278"/>
      <c r="C2278"/>
      <c r="D2278"/>
      <c r="E2278"/>
      <c r="F2278"/>
      <c r="G2278" s="5"/>
      <c r="H2278"/>
      <c r="I2278"/>
    </row>
    <row r="2279" spans="1:9" ht="12.75">
      <c r="A2279"/>
      <c r="B2279"/>
      <c r="C2279"/>
      <c r="D2279"/>
      <c r="E2279"/>
      <c r="F2279"/>
      <c r="G2279" s="5"/>
      <c r="H2279"/>
      <c r="I2279"/>
    </row>
    <row r="2280" spans="1:9" ht="12.75">
      <c r="A2280"/>
      <c r="B2280"/>
      <c r="C2280"/>
      <c r="D2280"/>
      <c r="E2280"/>
      <c r="F2280"/>
      <c r="G2280" s="5"/>
      <c r="H2280"/>
      <c r="I2280"/>
    </row>
    <row r="2281" spans="1:9" ht="12.75">
      <c r="A2281"/>
      <c r="B2281"/>
      <c r="C2281"/>
      <c r="D2281"/>
      <c r="E2281"/>
      <c r="F2281"/>
      <c r="G2281" s="5"/>
      <c r="H2281"/>
      <c r="I2281"/>
    </row>
    <row r="2282" spans="1:9" ht="12.75">
      <c r="A2282"/>
      <c r="B2282"/>
      <c r="C2282"/>
      <c r="D2282"/>
      <c r="E2282"/>
      <c r="F2282"/>
      <c r="G2282" s="5"/>
      <c r="H2282"/>
      <c r="I2282"/>
    </row>
    <row r="2283" spans="1:9" ht="12.75">
      <c r="A2283"/>
      <c r="B2283"/>
      <c r="C2283"/>
      <c r="D2283"/>
      <c r="E2283"/>
      <c r="F2283"/>
      <c r="G2283" s="5"/>
      <c r="H2283"/>
      <c r="I2283"/>
    </row>
    <row r="2284" spans="1:9" ht="12.75">
      <c r="A2284"/>
      <c r="B2284"/>
      <c r="C2284"/>
      <c r="D2284"/>
      <c r="E2284"/>
      <c r="F2284"/>
      <c r="G2284" s="5"/>
      <c r="H2284"/>
      <c r="I2284"/>
    </row>
    <row r="2285" spans="1:9" ht="12.75">
      <c r="A2285"/>
      <c r="B2285"/>
      <c r="C2285"/>
      <c r="D2285"/>
      <c r="E2285"/>
      <c r="F2285"/>
      <c r="G2285" s="5"/>
      <c r="H2285"/>
      <c r="I2285"/>
    </row>
    <row r="2286" spans="1:9" ht="12.75">
      <c r="A2286"/>
      <c r="B2286"/>
      <c r="C2286"/>
      <c r="D2286"/>
      <c r="E2286"/>
      <c r="F2286"/>
      <c r="G2286" s="5"/>
      <c r="H2286"/>
      <c r="I2286"/>
    </row>
    <row r="2287" spans="1:9" ht="12.75">
      <c r="A2287"/>
      <c r="B2287"/>
      <c r="C2287"/>
      <c r="D2287"/>
      <c r="E2287"/>
      <c r="F2287"/>
      <c r="G2287" s="5"/>
      <c r="H2287"/>
      <c r="I2287"/>
    </row>
    <row r="2288" spans="1:9" ht="12.75">
      <c r="A2288"/>
      <c r="B2288"/>
      <c r="C2288"/>
      <c r="D2288"/>
      <c r="E2288"/>
      <c r="F2288"/>
      <c r="G2288" s="5"/>
      <c r="H2288"/>
      <c r="I2288"/>
    </row>
    <row r="2289" spans="1:9" ht="12.75">
      <c r="A2289"/>
      <c r="B2289"/>
      <c r="C2289"/>
      <c r="D2289"/>
      <c r="E2289"/>
      <c r="F2289"/>
      <c r="G2289" s="5"/>
      <c r="H2289"/>
      <c r="I2289"/>
    </row>
    <row r="2290" spans="1:9" ht="12.75">
      <c r="A2290"/>
      <c r="B2290"/>
      <c r="C2290"/>
      <c r="D2290"/>
      <c r="E2290"/>
      <c r="F2290"/>
      <c r="G2290" s="5"/>
      <c r="H2290"/>
      <c r="I2290"/>
    </row>
    <row r="2291" spans="1:9" ht="12.75">
      <c r="A2291"/>
      <c r="B2291"/>
      <c r="C2291"/>
      <c r="D2291"/>
      <c r="E2291"/>
      <c r="F2291"/>
      <c r="G2291" s="5"/>
      <c r="H2291"/>
      <c r="I2291"/>
    </row>
    <row r="2292" spans="1:9" ht="12.75">
      <c r="A2292"/>
      <c r="B2292"/>
      <c r="C2292"/>
      <c r="D2292"/>
      <c r="E2292"/>
      <c r="F2292"/>
      <c r="G2292" s="5"/>
      <c r="H2292"/>
      <c r="I2292"/>
    </row>
    <row r="2293" spans="1:9" ht="12.75">
      <c r="A2293"/>
      <c r="B2293"/>
      <c r="C2293"/>
      <c r="D2293"/>
      <c r="E2293"/>
      <c r="F2293"/>
      <c r="G2293" s="5"/>
      <c r="H2293"/>
      <c r="I2293"/>
    </row>
    <row r="2294" spans="1:9" ht="12.75">
      <c r="A2294"/>
      <c r="B2294"/>
      <c r="C2294"/>
      <c r="D2294"/>
      <c r="E2294"/>
      <c r="F2294"/>
      <c r="G2294" s="5"/>
      <c r="H2294"/>
      <c r="I2294"/>
    </row>
    <row r="2295" spans="1:9" ht="12.75">
      <c r="A2295"/>
      <c r="B2295"/>
      <c r="C2295"/>
      <c r="D2295"/>
      <c r="E2295"/>
      <c r="F2295"/>
      <c r="G2295" s="5"/>
      <c r="H2295"/>
      <c r="I2295"/>
    </row>
    <row r="2296" spans="1:9" ht="12.75">
      <c r="A2296"/>
      <c r="B2296"/>
      <c r="C2296"/>
      <c r="D2296"/>
      <c r="E2296"/>
      <c r="F2296"/>
      <c r="G2296" s="5"/>
      <c r="H2296"/>
      <c r="I2296"/>
    </row>
    <row r="2297" spans="1:9" ht="12.75">
      <c r="A2297"/>
      <c r="B2297"/>
      <c r="C2297"/>
      <c r="D2297"/>
      <c r="E2297"/>
      <c r="F2297"/>
      <c r="G2297" s="5"/>
      <c r="H2297"/>
      <c r="I2297"/>
    </row>
    <row r="2298" spans="1:9" ht="12.75">
      <c r="A2298"/>
      <c r="B2298"/>
      <c r="C2298"/>
      <c r="D2298"/>
      <c r="E2298"/>
      <c r="F2298"/>
      <c r="G2298" s="5"/>
      <c r="H2298"/>
      <c r="I2298"/>
    </row>
    <row r="2299" spans="1:9" ht="12.75">
      <c r="A2299"/>
      <c r="B2299"/>
      <c r="C2299"/>
      <c r="D2299"/>
      <c r="E2299"/>
      <c r="F2299"/>
      <c r="G2299" s="5"/>
      <c r="H2299"/>
      <c r="I2299"/>
    </row>
    <row r="2300" spans="1:9" ht="12.75">
      <c r="A2300"/>
      <c r="B2300"/>
      <c r="C2300"/>
      <c r="D2300"/>
      <c r="E2300"/>
      <c r="F2300"/>
      <c r="G2300" s="5"/>
      <c r="H2300"/>
      <c r="I2300"/>
    </row>
    <row r="2301" spans="1:9" ht="12.75">
      <c r="A2301"/>
      <c r="B2301"/>
      <c r="C2301"/>
      <c r="D2301"/>
      <c r="E2301"/>
      <c r="F2301"/>
      <c r="G2301" s="5"/>
      <c r="H2301"/>
      <c r="I2301"/>
    </row>
    <row r="2302" spans="1:9" ht="12.75">
      <c r="A2302"/>
      <c r="B2302"/>
      <c r="C2302"/>
      <c r="D2302"/>
      <c r="E2302"/>
      <c r="F2302"/>
      <c r="G2302" s="5"/>
      <c r="H2302"/>
      <c r="I2302"/>
    </row>
    <row r="2303" spans="1:9" ht="12.75">
      <c r="A2303"/>
      <c r="B2303"/>
      <c r="C2303"/>
      <c r="D2303"/>
      <c r="E2303"/>
      <c r="F2303"/>
      <c r="G2303" s="5"/>
      <c r="H2303"/>
      <c r="I2303"/>
    </row>
    <row r="2304" spans="1:9" ht="12.75">
      <c r="A2304"/>
      <c r="B2304"/>
      <c r="C2304"/>
      <c r="D2304"/>
      <c r="E2304"/>
      <c r="F2304"/>
      <c r="G2304" s="5"/>
      <c r="H2304"/>
      <c r="I2304"/>
    </row>
    <row r="2305" spans="1:9" ht="12.75">
      <c r="A2305"/>
      <c r="B2305"/>
      <c r="C2305"/>
      <c r="D2305"/>
      <c r="E2305"/>
      <c r="F2305"/>
      <c r="G2305" s="5"/>
      <c r="H2305"/>
      <c r="I2305"/>
    </row>
    <row r="2306" spans="1:9" ht="12.75">
      <c r="A2306"/>
      <c r="B2306"/>
      <c r="C2306"/>
      <c r="D2306"/>
      <c r="E2306"/>
      <c r="F2306"/>
      <c r="G2306" s="5"/>
      <c r="H2306"/>
      <c r="I2306"/>
    </row>
    <row r="2307" spans="1:9" ht="12.75">
      <c r="A2307"/>
      <c r="B2307"/>
      <c r="C2307"/>
      <c r="D2307"/>
      <c r="E2307"/>
      <c r="F2307"/>
      <c r="G2307" s="5"/>
      <c r="H2307"/>
      <c r="I2307"/>
    </row>
    <row r="2308" spans="1:9" ht="12.75">
      <c r="A2308"/>
      <c r="B2308"/>
      <c r="C2308"/>
      <c r="D2308"/>
      <c r="E2308"/>
      <c r="F2308"/>
      <c r="G2308" s="5"/>
      <c r="H2308"/>
      <c r="I2308"/>
    </row>
    <row r="2309" spans="1:9" ht="12.75">
      <c r="A2309"/>
      <c r="B2309"/>
      <c r="C2309"/>
      <c r="D2309"/>
      <c r="E2309"/>
      <c r="F2309"/>
      <c r="G2309" s="5"/>
      <c r="H2309"/>
      <c r="I2309"/>
    </row>
    <row r="2310" spans="1:9" ht="12.75">
      <c r="A2310"/>
      <c r="B2310"/>
      <c r="C2310"/>
      <c r="D2310"/>
      <c r="E2310"/>
      <c r="F2310"/>
      <c r="G2310" s="5"/>
      <c r="H2310"/>
      <c r="I2310"/>
    </row>
    <row r="2311" spans="1:9" ht="12.75">
      <c r="A2311"/>
      <c r="B2311"/>
      <c r="C2311"/>
      <c r="D2311"/>
      <c r="E2311"/>
      <c r="F2311"/>
      <c r="G2311" s="5"/>
      <c r="H2311"/>
      <c r="I2311"/>
    </row>
    <row r="2312" spans="1:9" ht="12.75">
      <c r="A2312"/>
      <c r="B2312"/>
      <c r="C2312"/>
      <c r="D2312"/>
      <c r="E2312"/>
      <c r="F2312"/>
      <c r="G2312" s="5"/>
      <c r="H2312"/>
      <c r="I2312"/>
    </row>
    <row r="2313" spans="1:9" ht="12.75">
      <c r="A2313"/>
      <c r="B2313"/>
      <c r="C2313"/>
      <c r="D2313"/>
      <c r="E2313"/>
      <c r="F2313"/>
      <c r="G2313" s="5"/>
      <c r="H2313"/>
      <c r="I2313"/>
    </row>
    <row r="2314" spans="1:9" ht="12.75">
      <c r="A2314"/>
      <c r="B2314"/>
      <c r="C2314"/>
      <c r="D2314"/>
      <c r="E2314"/>
      <c r="F2314"/>
      <c r="G2314" s="5"/>
      <c r="H2314"/>
      <c r="I2314"/>
    </row>
    <row r="2315" spans="1:9" ht="12.75">
      <c r="A2315"/>
      <c r="B2315"/>
      <c r="C2315"/>
      <c r="D2315"/>
      <c r="E2315"/>
      <c r="F2315"/>
      <c r="G2315" s="5"/>
      <c r="H2315"/>
      <c r="I2315"/>
    </row>
    <row r="2316" spans="1:9" ht="12.75">
      <c r="A2316"/>
      <c r="B2316"/>
      <c r="C2316"/>
      <c r="D2316"/>
      <c r="E2316"/>
      <c r="F2316"/>
      <c r="G2316" s="5"/>
      <c r="H2316"/>
      <c r="I2316"/>
    </row>
    <row r="2317" spans="1:9" ht="12.75">
      <c r="A2317"/>
      <c r="B2317"/>
      <c r="C2317"/>
      <c r="D2317"/>
      <c r="E2317"/>
      <c r="F2317"/>
      <c r="G2317" s="5"/>
      <c r="H2317"/>
      <c r="I2317"/>
    </row>
    <row r="2318" spans="1:9" ht="12.75">
      <c r="A2318"/>
      <c r="B2318"/>
      <c r="C2318"/>
      <c r="D2318"/>
      <c r="E2318"/>
      <c r="F2318"/>
      <c r="G2318" s="5"/>
      <c r="H2318"/>
      <c r="I2318"/>
    </row>
    <row r="2319" spans="1:9" ht="12.75">
      <c r="A2319"/>
      <c r="B2319"/>
      <c r="C2319"/>
      <c r="D2319"/>
      <c r="E2319"/>
      <c r="F2319"/>
      <c r="G2319" s="5"/>
      <c r="H2319"/>
      <c r="I2319"/>
    </row>
    <row r="2320" spans="1:9" ht="12.75">
      <c r="A2320"/>
      <c r="B2320"/>
      <c r="C2320"/>
      <c r="D2320"/>
      <c r="E2320"/>
      <c r="F2320"/>
      <c r="G2320" s="5"/>
      <c r="H2320"/>
      <c r="I2320"/>
    </row>
    <row r="2321" spans="1:9" ht="12.75">
      <c r="A2321"/>
      <c r="B2321"/>
      <c r="C2321"/>
      <c r="D2321"/>
      <c r="E2321"/>
      <c r="F2321"/>
      <c r="G2321" s="5"/>
      <c r="H2321"/>
      <c r="I2321"/>
    </row>
    <row r="2322" spans="1:9" ht="12.75">
      <c r="A2322"/>
      <c r="B2322"/>
      <c r="C2322"/>
      <c r="D2322"/>
      <c r="E2322"/>
      <c r="F2322"/>
      <c r="G2322" s="5"/>
      <c r="H2322"/>
      <c r="I2322"/>
    </row>
    <row r="2323" spans="1:9" ht="12.75">
      <c r="A2323"/>
      <c r="B2323"/>
      <c r="C2323"/>
      <c r="D2323"/>
      <c r="E2323"/>
      <c r="F2323"/>
      <c r="G2323" s="5"/>
      <c r="H2323"/>
      <c r="I2323"/>
    </row>
    <row r="2324" spans="1:9" ht="12.75">
      <c r="A2324"/>
      <c r="B2324"/>
      <c r="C2324"/>
      <c r="D2324"/>
      <c r="E2324"/>
      <c r="F2324"/>
      <c r="G2324" s="5"/>
      <c r="H2324"/>
      <c r="I2324"/>
    </row>
    <row r="2325" spans="1:9" ht="12.75">
      <c r="A2325"/>
      <c r="B2325"/>
      <c r="C2325"/>
      <c r="D2325"/>
      <c r="E2325"/>
      <c r="F2325"/>
      <c r="G2325" s="5"/>
      <c r="H2325"/>
      <c r="I2325"/>
    </row>
    <row r="2326" spans="1:9" ht="12.75">
      <c r="A2326"/>
      <c r="B2326"/>
      <c r="C2326"/>
      <c r="D2326"/>
      <c r="E2326"/>
      <c r="F2326"/>
      <c r="G2326" s="5"/>
      <c r="H2326"/>
      <c r="I2326"/>
    </row>
    <row r="2327" spans="1:9" ht="12.75">
      <c r="A2327"/>
      <c r="B2327"/>
      <c r="C2327"/>
      <c r="D2327"/>
      <c r="E2327"/>
      <c r="F2327"/>
      <c r="G2327" s="5"/>
      <c r="H2327"/>
      <c r="I2327"/>
    </row>
    <row r="2328" spans="1:9" ht="12.75">
      <c r="A2328"/>
      <c r="B2328"/>
      <c r="C2328"/>
      <c r="D2328"/>
      <c r="E2328"/>
      <c r="F2328"/>
      <c r="G2328" s="5"/>
      <c r="H2328"/>
      <c r="I2328"/>
    </row>
    <row r="2329" spans="1:9" ht="12.75">
      <c r="A2329"/>
      <c r="B2329"/>
      <c r="C2329"/>
      <c r="D2329"/>
      <c r="E2329"/>
      <c r="F2329"/>
      <c r="G2329" s="5"/>
      <c r="H2329"/>
      <c r="I2329"/>
    </row>
    <row r="2330" spans="1:9" ht="12.75">
      <c r="A2330"/>
      <c r="B2330"/>
      <c r="C2330"/>
      <c r="D2330"/>
      <c r="E2330"/>
      <c r="F2330"/>
      <c r="G2330" s="5"/>
      <c r="H2330"/>
      <c r="I2330"/>
    </row>
    <row r="2331" spans="1:9" ht="12.75">
      <c r="A2331"/>
      <c r="B2331"/>
      <c r="C2331"/>
      <c r="D2331"/>
      <c r="E2331"/>
      <c r="F2331"/>
      <c r="G2331" s="5"/>
      <c r="H2331"/>
      <c r="I2331"/>
    </row>
    <row r="2332" spans="1:9" ht="12.75">
      <c r="A2332"/>
      <c r="B2332"/>
      <c r="C2332"/>
      <c r="D2332"/>
      <c r="E2332"/>
      <c r="F2332"/>
      <c r="G2332" s="5"/>
      <c r="H2332"/>
      <c r="I2332"/>
    </row>
    <row r="2333" spans="1:9" ht="12.75">
      <c r="A2333"/>
      <c r="B2333"/>
      <c r="C2333"/>
      <c r="D2333"/>
      <c r="E2333"/>
      <c r="F2333"/>
      <c r="G2333" s="5"/>
      <c r="H2333"/>
      <c r="I2333"/>
    </row>
    <row r="2334" spans="1:9" ht="12.75">
      <c r="A2334"/>
      <c r="B2334"/>
      <c r="C2334"/>
      <c r="D2334"/>
      <c r="E2334"/>
      <c r="F2334"/>
      <c r="G2334" s="5"/>
      <c r="H2334"/>
      <c r="I2334"/>
    </row>
    <row r="2335" spans="1:9" ht="12.75">
      <c r="A2335"/>
      <c r="B2335"/>
      <c r="C2335"/>
      <c r="D2335"/>
      <c r="E2335"/>
      <c r="F2335"/>
      <c r="G2335" s="5"/>
      <c r="H2335"/>
      <c r="I2335"/>
    </row>
    <row r="2336" spans="1:9" ht="12.75">
      <c r="A2336"/>
      <c r="B2336"/>
      <c r="C2336"/>
      <c r="D2336"/>
      <c r="E2336"/>
      <c r="F2336"/>
      <c r="G2336" s="5"/>
      <c r="H2336"/>
      <c r="I2336"/>
    </row>
    <row r="2337" spans="1:9" ht="12.75">
      <c r="A2337"/>
      <c r="B2337"/>
      <c r="C2337"/>
      <c r="D2337"/>
      <c r="E2337"/>
      <c r="F2337"/>
      <c r="G2337" s="5"/>
      <c r="H2337"/>
      <c r="I2337"/>
    </row>
    <row r="2338" spans="1:9" ht="12.75">
      <c r="A2338"/>
      <c r="B2338"/>
      <c r="C2338"/>
      <c r="D2338"/>
      <c r="E2338"/>
      <c r="F2338"/>
      <c r="G2338" s="5"/>
      <c r="H2338"/>
      <c r="I2338"/>
    </row>
    <row r="2339" spans="1:9" ht="12.75">
      <c r="A2339"/>
      <c r="B2339"/>
      <c r="C2339"/>
      <c r="D2339"/>
      <c r="E2339"/>
      <c r="F2339"/>
      <c r="G2339" s="5"/>
      <c r="H2339"/>
      <c r="I2339"/>
    </row>
    <row r="2340" spans="1:9" ht="12.75">
      <c r="A2340"/>
      <c r="B2340"/>
      <c r="C2340"/>
      <c r="D2340"/>
      <c r="E2340"/>
      <c r="F2340"/>
      <c r="G2340" s="5"/>
      <c r="H2340"/>
      <c r="I2340"/>
    </row>
    <row r="2341" spans="1:9" ht="12.75">
      <c r="A2341"/>
      <c r="B2341"/>
      <c r="C2341"/>
      <c r="D2341"/>
      <c r="E2341"/>
      <c r="F2341"/>
      <c r="G2341" s="5"/>
      <c r="H2341"/>
      <c r="I2341"/>
    </row>
    <row r="2342" spans="1:9" ht="12.75">
      <c r="A2342"/>
      <c r="B2342"/>
      <c r="C2342"/>
      <c r="D2342"/>
      <c r="E2342"/>
      <c r="F2342"/>
      <c r="G2342" s="5"/>
      <c r="H2342"/>
      <c r="I2342"/>
    </row>
    <row r="2343" spans="1:9" ht="12.75">
      <c r="A2343"/>
      <c r="B2343"/>
      <c r="C2343"/>
      <c r="D2343"/>
      <c r="E2343"/>
      <c r="F2343"/>
      <c r="G2343" s="5"/>
      <c r="H2343"/>
      <c r="I2343"/>
    </row>
    <row r="2344" spans="1:9" ht="12.75">
      <c r="A2344"/>
      <c r="B2344"/>
      <c r="C2344"/>
      <c r="D2344"/>
      <c r="E2344"/>
      <c r="F2344"/>
      <c r="G2344" s="5"/>
      <c r="H2344"/>
      <c r="I2344"/>
    </row>
    <row r="2345" spans="1:9" ht="12.75">
      <c r="A2345"/>
      <c r="B2345"/>
      <c r="C2345"/>
      <c r="D2345"/>
      <c r="E2345"/>
      <c r="F2345"/>
      <c r="G2345" s="5"/>
      <c r="H2345"/>
      <c r="I2345"/>
    </row>
    <row r="2346" spans="1:9" ht="12.75">
      <c r="A2346"/>
      <c r="B2346"/>
      <c r="C2346"/>
      <c r="D2346"/>
      <c r="E2346"/>
      <c r="F2346"/>
      <c r="G2346" s="5"/>
      <c r="H2346"/>
      <c r="I2346"/>
    </row>
    <row r="2347" spans="1:9" ht="12.75">
      <c r="A2347"/>
      <c r="B2347"/>
      <c r="C2347"/>
      <c r="D2347"/>
      <c r="E2347"/>
      <c r="F2347"/>
      <c r="G2347" s="5"/>
      <c r="H2347"/>
      <c r="I2347"/>
    </row>
    <row r="2348" spans="1:9" ht="12.75">
      <c r="A2348"/>
      <c r="B2348"/>
      <c r="C2348"/>
      <c r="D2348"/>
      <c r="E2348"/>
      <c r="F2348"/>
      <c r="G2348" s="5"/>
      <c r="H2348"/>
      <c r="I2348"/>
    </row>
    <row r="2349" spans="1:9" ht="12.75">
      <c r="A2349"/>
      <c r="B2349"/>
      <c r="C2349"/>
      <c r="D2349"/>
      <c r="E2349"/>
      <c r="F2349"/>
      <c r="G2349" s="5"/>
      <c r="H2349"/>
      <c r="I2349"/>
    </row>
    <row r="2350" spans="1:9" ht="12.75">
      <c r="A2350"/>
      <c r="B2350"/>
      <c r="C2350"/>
      <c r="D2350"/>
      <c r="E2350"/>
      <c r="F2350"/>
      <c r="G2350" s="5"/>
      <c r="H2350"/>
      <c r="I2350"/>
    </row>
    <row r="2351" spans="1:9" ht="12.75">
      <c r="A2351"/>
      <c r="B2351"/>
      <c r="C2351"/>
      <c r="D2351"/>
      <c r="E2351"/>
      <c r="F2351"/>
      <c r="G2351" s="5"/>
      <c r="H2351"/>
      <c r="I2351"/>
    </row>
    <row r="2352" spans="1:9" ht="12.75">
      <c r="A2352"/>
      <c r="B2352"/>
      <c r="C2352"/>
      <c r="D2352"/>
      <c r="E2352"/>
      <c r="F2352"/>
      <c r="G2352" s="5"/>
      <c r="H2352"/>
      <c r="I2352"/>
    </row>
    <row r="2353" spans="1:9" ht="12.75">
      <c r="A2353"/>
      <c r="B2353"/>
      <c r="C2353"/>
      <c r="D2353"/>
      <c r="E2353"/>
      <c r="F2353"/>
      <c r="G2353" s="5"/>
      <c r="H2353"/>
      <c r="I2353"/>
    </row>
    <row r="2354" spans="1:9" ht="12.75">
      <c r="A2354"/>
      <c r="B2354"/>
      <c r="C2354"/>
      <c r="D2354"/>
      <c r="E2354"/>
      <c r="F2354"/>
      <c r="G2354" s="5"/>
      <c r="H2354"/>
      <c r="I2354"/>
    </row>
    <row r="2355" spans="1:9" ht="12.75">
      <c r="A2355"/>
      <c r="B2355"/>
      <c r="C2355"/>
      <c r="D2355"/>
      <c r="E2355"/>
      <c r="F2355"/>
      <c r="G2355" s="5"/>
      <c r="H2355"/>
      <c r="I2355"/>
    </row>
    <row r="2356" spans="1:9" ht="12.75">
      <c r="A2356"/>
      <c r="B2356"/>
      <c r="C2356"/>
      <c r="D2356"/>
      <c r="E2356"/>
      <c r="F2356"/>
      <c r="G2356" s="5"/>
      <c r="H2356"/>
      <c r="I2356"/>
    </row>
    <row r="2357" spans="1:9" ht="12.75">
      <c r="A2357"/>
      <c r="B2357"/>
      <c r="C2357"/>
      <c r="D2357"/>
      <c r="E2357"/>
      <c r="F2357"/>
      <c r="G2357" s="5"/>
      <c r="H2357"/>
      <c r="I2357"/>
    </row>
    <row r="2358" spans="1:9" ht="12.75">
      <c r="A2358"/>
      <c r="B2358"/>
      <c r="C2358"/>
      <c r="D2358"/>
      <c r="E2358"/>
      <c r="F2358"/>
      <c r="G2358" s="5"/>
      <c r="H2358"/>
      <c r="I2358"/>
    </row>
    <row r="2359" spans="1:9" ht="12.75">
      <c r="A2359"/>
      <c r="B2359"/>
      <c r="C2359"/>
      <c r="D2359"/>
      <c r="E2359"/>
      <c r="F2359"/>
      <c r="G2359" s="5"/>
      <c r="H2359"/>
      <c r="I2359"/>
    </row>
    <row r="2360" spans="1:9" ht="12.75">
      <c r="A2360"/>
      <c r="B2360"/>
      <c r="C2360"/>
      <c r="D2360"/>
      <c r="E2360"/>
      <c r="F2360"/>
      <c r="G2360" s="5"/>
      <c r="H2360"/>
      <c r="I2360"/>
    </row>
    <row r="2361" spans="1:9" ht="12.75">
      <c r="A2361"/>
      <c r="B2361"/>
      <c r="C2361"/>
      <c r="D2361"/>
      <c r="E2361"/>
      <c r="F2361"/>
      <c r="G2361" s="5"/>
      <c r="H2361"/>
      <c r="I2361"/>
    </row>
    <row r="2362" spans="1:9" ht="12.75">
      <c r="A2362"/>
      <c r="B2362"/>
      <c r="C2362"/>
      <c r="D2362"/>
      <c r="E2362"/>
      <c r="F2362"/>
      <c r="G2362" s="5"/>
      <c r="H2362"/>
      <c r="I2362"/>
    </row>
    <row r="2363" spans="1:9" ht="12.75">
      <c r="A2363"/>
      <c r="B2363"/>
      <c r="C2363"/>
      <c r="D2363"/>
      <c r="E2363"/>
      <c r="F2363"/>
      <c r="G2363" s="5"/>
      <c r="H2363"/>
      <c r="I2363"/>
    </row>
    <row r="2364" spans="1:9" ht="12.75">
      <c r="A2364"/>
      <c r="B2364"/>
      <c r="C2364"/>
      <c r="D2364"/>
      <c r="E2364"/>
      <c r="F2364"/>
      <c r="G2364" s="5"/>
      <c r="H2364"/>
      <c r="I2364"/>
    </row>
    <row r="2365" spans="1:9" ht="12.75">
      <c r="A2365"/>
      <c r="B2365"/>
      <c r="C2365"/>
      <c r="D2365"/>
      <c r="E2365"/>
      <c r="F2365"/>
      <c r="G2365" s="5"/>
      <c r="H2365"/>
      <c r="I2365"/>
    </row>
    <row r="2366" spans="1:9" ht="12.75">
      <c r="A2366"/>
      <c r="B2366"/>
      <c r="C2366"/>
      <c r="D2366"/>
      <c r="E2366"/>
      <c r="F2366"/>
      <c r="G2366" s="5"/>
      <c r="H2366"/>
      <c r="I2366"/>
    </row>
    <row r="2367" spans="1:9" ht="12.75">
      <c r="A2367"/>
      <c r="B2367"/>
      <c r="C2367"/>
      <c r="D2367"/>
      <c r="E2367"/>
      <c r="F2367"/>
      <c r="G2367" s="5"/>
      <c r="H2367"/>
      <c r="I2367"/>
    </row>
    <row r="2368" spans="1:9" ht="12.75">
      <c r="A2368"/>
      <c r="B2368"/>
      <c r="C2368"/>
      <c r="D2368"/>
      <c r="E2368"/>
      <c r="F2368"/>
      <c r="G2368" s="5"/>
      <c r="H2368"/>
      <c r="I2368"/>
    </row>
    <row r="2369" spans="1:9" ht="12.75">
      <c r="A2369"/>
      <c r="B2369"/>
      <c r="C2369"/>
      <c r="D2369"/>
      <c r="E2369"/>
      <c r="F2369"/>
      <c r="G2369" s="5"/>
      <c r="H2369"/>
      <c r="I2369"/>
    </row>
    <row r="2370" spans="1:9" ht="12.75">
      <c r="A2370"/>
      <c r="B2370"/>
      <c r="C2370"/>
      <c r="D2370"/>
      <c r="E2370"/>
      <c r="F2370"/>
      <c r="G2370" s="5"/>
      <c r="H2370"/>
      <c r="I2370"/>
    </row>
    <row r="2371" spans="1:9" ht="12.75">
      <c r="A2371"/>
      <c r="B2371"/>
      <c r="C2371"/>
      <c r="D2371"/>
      <c r="E2371"/>
      <c r="F2371"/>
      <c r="G2371" s="5"/>
      <c r="H2371"/>
      <c r="I2371"/>
    </row>
    <row r="2372" spans="1:9" ht="12.75">
      <c r="A2372"/>
      <c r="B2372"/>
      <c r="C2372"/>
      <c r="D2372"/>
      <c r="E2372"/>
      <c r="F2372"/>
      <c r="G2372" s="5"/>
      <c r="H2372"/>
      <c r="I2372"/>
    </row>
    <row r="2373" spans="1:9" ht="12.75">
      <c r="A2373"/>
      <c r="B2373"/>
      <c r="C2373"/>
      <c r="D2373"/>
      <c r="E2373"/>
      <c r="F2373"/>
      <c r="G2373" s="5"/>
      <c r="H2373"/>
      <c r="I2373"/>
    </row>
    <row r="2374" spans="1:9" ht="12.75">
      <c r="A2374"/>
      <c r="B2374"/>
      <c r="C2374"/>
      <c r="D2374"/>
      <c r="E2374"/>
      <c r="F2374"/>
      <c r="G2374" s="5"/>
      <c r="H2374"/>
      <c r="I2374"/>
    </row>
    <row r="2375" spans="1:9" ht="12.75">
      <c r="A2375"/>
      <c r="B2375"/>
      <c r="C2375"/>
      <c r="D2375"/>
      <c r="E2375"/>
      <c r="F2375"/>
      <c r="G2375" s="5"/>
      <c r="H2375"/>
      <c r="I2375"/>
    </row>
    <row r="2376" spans="1:9" ht="12.75">
      <c r="A2376"/>
      <c r="B2376"/>
      <c r="C2376"/>
      <c r="D2376"/>
      <c r="E2376"/>
      <c r="F2376"/>
      <c r="G2376" s="5"/>
      <c r="H2376"/>
      <c r="I2376"/>
    </row>
    <row r="2377" spans="1:9" ht="12.75">
      <c r="A2377"/>
      <c r="B2377"/>
      <c r="C2377"/>
      <c r="D2377"/>
      <c r="E2377"/>
      <c r="F2377"/>
      <c r="G2377" s="5"/>
      <c r="H2377"/>
      <c r="I2377"/>
    </row>
    <row r="2378" spans="1:9" ht="12.75">
      <c r="A2378"/>
      <c r="B2378"/>
      <c r="C2378"/>
      <c r="D2378"/>
      <c r="E2378"/>
      <c r="F2378"/>
      <c r="G2378" s="5"/>
      <c r="H2378"/>
      <c r="I2378"/>
    </row>
    <row r="2379" spans="1:9" ht="12.75">
      <c r="A2379"/>
      <c r="B2379"/>
      <c r="C2379"/>
      <c r="D2379"/>
      <c r="E2379"/>
      <c r="F2379"/>
      <c r="G2379" s="5"/>
      <c r="H2379"/>
      <c r="I2379"/>
    </row>
    <row r="2380" spans="1:9" ht="12.75">
      <c r="A2380"/>
      <c r="B2380"/>
      <c r="C2380"/>
      <c r="D2380"/>
      <c r="E2380"/>
      <c r="F2380"/>
      <c r="G2380" s="5"/>
      <c r="H2380"/>
      <c r="I2380"/>
    </row>
    <row r="2381" spans="1:9" ht="12.75">
      <c r="A2381"/>
      <c r="B2381"/>
      <c r="C2381"/>
      <c r="D2381"/>
      <c r="E2381"/>
      <c r="F2381"/>
      <c r="G2381" s="5"/>
      <c r="H2381"/>
      <c r="I2381"/>
    </row>
    <row r="2382" spans="1:9" ht="12.75">
      <c r="A2382"/>
      <c r="B2382"/>
      <c r="C2382"/>
      <c r="D2382"/>
      <c r="E2382"/>
      <c r="F2382"/>
      <c r="G2382" s="5"/>
      <c r="H2382"/>
      <c r="I2382"/>
    </row>
    <row r="2383" spans="1:9" ht="12.75">
      <c r="A2383"/>
      <c r="B2383"/>
      <c r="C2383"/>
      <c r="D2383"/>
      <c r="E2383"/>
      <c r="F2383"/>
      <c r="G2383" s="5"/>
      <c r="H2383"/>
      <c r="I2383"/>
    </row>
    <row r="2384" spans="1:9" ht="12.75">
      <c r="A2384"/>
      <c r="B2384"/>
      <c r="C2384"/>
      <c r="D2384"/>
      <c r="E2384"/>
      <c r="F2384"/>
      <c r="G2384" s="5"/>
      <c r="H2384"/>
      <c r="I2384"/>
    </row>
    <row r="2385" spans="1:9" ht="12.75">
      <c r="A2385"/>
      <c r="B2385"/>
      <c r="C2385"/>
      <c r="D2385"/>
      <c r="E2385"/>
      <c r="F2385"/>
      <c r="G2385" s="5"/>
      <c r="H2385"/>
      <c r="I2385"/>
    </row>
    <row r="2386" spans="1:9" ht="12.75">
      <c r="A2386"/>
      <c r="B2386"/>
      <c r="C2386"/>
      <c r="D2386"/>
      <c r="E2386"/>
      <c r="F2386"/>
      <c r="G2386" s="5"/>
      <c r="H2386"/>
      <c r="I2386"/>
    </row>
    <row r="2387" spans="1:9" ht="12.75">
      <c r="A2387"/>
      <c r="B2387"/>
      <c r="C2387"/>
      <c r="D2387"/>
      <c r="E2387"/>
      <c r="F2387"/>
      <c r="G2387" s="5"/>
      <c r="H2387"/>
      <c r="I2387"/>
    </row>
    <row r="2388" spans="1:9" ht="12.75">
      <c r="A2388"/>
      <c r="B2388"/>
      <c r="C2388"/>
      <c r="D2388"/>
      <c r="E2388"/>
      <c r="F2388"/>
      <c r="G2388" s="5"/>
      <c r="H2388"/>
      <c r="I2388"/>
    </row>
    <row r="2389" spans="1:9" ht="12.75">
      <c r="A2389"/>
      <c r="B2389"/>
      <c r="C2389"/>
      <c r="D2389"/>
      <c r="E2389"/>
      <c r="F2389"/>
      <c r="G2389" s="5"/>
      <c r="H2389"/>
      <c r="I2389"/>
    </row>
    <row r="2390" spans="1:9" ht="12.75">
      <c r="A2390"/>
      <c r="B2390"/>
      <c r="C2390"/>
      <c r="D2390"/>
      <c r="E2390"/>
      <c r="F2390"/>
      <c r="G2390" s="5"/>
      <c r="H2390"/>
      <c r="I2390"/>
    </row>
    <row r="2391" spans="1:9" ht="12.75">
      <c r="A2391"/>
      <c r="B2391"/>
      <c r="C2391"/>
      <c r="D2391"/>
      <c r="E2391"/>
      <c r="F2391"/>
      <c r="G2391" s="5"/>
      <c r="H2391"/>
      <c r="I2391"/>
    </row>
    <row r="2392" spans="1:9" ht="12.75">
      <c r="A2392"/>
      <c r="B2392"/>
      <c r="C2392"/>
      <c r="D2392"/>
      <c r="E2392"/>
      <c r="F2392"/>
      <c r="G2392" s="5"/>
      <c r="H2392"/>
      <c r="I2392"/>
    </row>
    <row r="2393" spans="1:9" ht="12.75">
      <c r="A2393"/>
      <c r="B2393"/>
      <c r="C2393"/>
      <c r="D2393"/>
      <c r="E2393"/>
      <c r="F2393"/>
      <c r="G2393" s="5"/>
      <c r="H2393"/>
      <c r="I2393"/>
    </row>
    <row r="2394" spans="1:9" ht="12.75">
      <c r="A2394"/>
      <c r="B2394"/>
      <c r="C2394"/>
      <c r="D2394"/>
      <c r="E2394"/>
      <c r="F2394"/>
      <c r="G2394" s="5"/>
      <c r="H2394"/>
      <c r="I2394"/>
    </row>
    <row r="2395" spans="1:9" ht="12.75">
      <c r="A2395"/>
      <c r="B2395"/>
      <c r="C2395"/>
      <c r="D2395"/>
      <c r="E2395"/>
      <c r="F2395"/>
      <c r="G2395" s="5"/>
      <c r="H2395"/>
      <c r="I2395"/>
    </row>
    <row r="2396" spans="1:9" ht="12.75">
      <c r="A2396"/>
      <c r="B2396"/>
      <c r="C2396"/>
      <c r="D2396"/>
      <c r="E2396"/>
      <c r="F2396"/>
      <c r="G2396" s="5"/>
      <c r="H2396"/>
      <c r="I2396"/>
    </row>
    <row r="2397" spans="1:9" ht="12.75">
      <c r="A2397"/>
      <c r="B2397"/>
      <c r="C2397"/>
      <c r="D2397"/>
      <c r="E2397"/>
      <c r="F2397"/>
      <c r="G2397" s="5"/>
      <c r="H2397"/>
      <c r="I2397"/>
    </row>
    <row r="2398" spans="1:9" ht="12.75">
      <c r="A2398"/>
      <c r="B2398"/>
      <c r="C2398"/>
      <c r="D2398"/>
      <c r="E2398"/>
      <c r="F2398"/>
      <c r="G2398" s="5"/>
      <c r="H2398"/>
      <c r="I2398"/>
    </row>
    <row r="2399" spans="1:9" ht="12.75">
      <c r="A2399"/>
      <c r="B2399"/>
      <c r="C2399"/>
      <c r="D2399"/>
      <c r="E2399"/>
      <c r="F2399"/>
      <c r="G2399" s="5"/>
      <c r="H2399"/>
      <c r="I2399"/>
    </row>
    <row r="2400" spans="1:9" ht="12.75">
      <c r="A2400"/>
      <c r="B2400"/>
      <c r="C2400"/>
      <c r="D2400"/>
      <c r="E2400"/>
      <c r="F2400"/>
      <c r="G2400" s="5"/>
      <c r="H2400"/>
      <c r="I2400"/>
    </row>
    <row r="2401" spans="1:9" ht="12.75">
      <c r="A2401"/>
      <c r="B2401"/>
      <c r="C2401"/>
      <c r="D2401"/>
      <c r="E2401"/>
      <c r="F2401"/>
      <c r="G2401" s="5"/>
      <c r="H2401"/>
      <c r="I2401"/>
    </row>
    <row r="2402" spans="1:9" ht="12.75">
      <c r="A2402"/>
      <c r="B2402"/>
      <c r="C2402"/>
      <c r="D2402"/>
      <c r="E2402"/>
      <c r="F2402"/>
      <c r="G2402" s="5"/>
      <c r="H2402"/>
      <c r="I2402"/>
    </row>
    <row r="2403" spans="1:9" ht="12.75">
      <c r="A2403"/>
      <c r="B2403"/>
      <c r="C2403"/>
      <c r="D2403"/>
      <c r="E2403"/>
      <c r="F2403"/>
      <c r="G2403" s="5"/>
      <c r="H2403"/>
      <c r="I2403"/>
    </row>
    <row r="2404" spans="1:9" ht="12.75">
      <c r="A2404"/>
      <c r="B2404"/>
      <c r="C2404"/>
      <c r="D2404"/>
      <c r="E2404"/>
      <c r="F2404"/>
      <c r="G2404" s="5"/>
      <c r="H2404"/>
      <c r="I2404"/>
    </row>
    <row r="2405" spans="1:9" ht="12.75">
      <c r="A2405"/>
      <c r="B2405"/>
      <c r="C2405"/>
      <c r="D2405"/>
      <c r="E2405"/>
      <c r="F2405"/>
      <c r="G2405" s="5"/>
      <c r="H2405"/>
      <c r="I2405"/>
    </row>
    <row r="2406" spans="1:9" ht="12.75">
      <c r="A2406"/>
      <c r="B2406"/>
      <c r="C2406"/>
      <c r="D2406"/>
      <c r="E2406"/>
      <c r="F2406"/>
      <c r="G2406" s="5"/>
      <c r="H2406"/>
      <c r="I2406"/>
    </row>
    <row r="2407" spans="1:9" ht="12.75">
      <c r="A2407"/>
      <c r="B2407"/>
      <c r="C2407"/>
      <c r="D2407"/>
      <c r="E2407"/>
      <c r="F2407"/>
      <c r="G2407" s="5"/>
      <c r="H2407"/>
      <c r="I2407"/>
    </row>
    <row r="2408" spans="1:9" ht="12.75">
      <c r="A2408"/>
      <c r="B2408"/>
      <c r="C2408"/>
      <c r="D2408"/>
      <c r="E2408"/>
      <c r="F2408"/>
      <c r="G2408" s="5"/>
      <c r="H2408"/>
      <c r="I2408"/>
    </row>
    <row r="2409" spans="1:9" ht="12.75">
      <c r="A2409"/>
      <c r="B2409"/>
      <c r="C2409"/>
      <c r="D2409"/>
      <c r="E2409"/>
      <c r="F2409"/>
      <c r="G2409" s="5"/>
      <c r="H2409"/>
      <c r="I2409"/>
    </row>
    <row r="2410" spans="1:9" ht="12.75">
      <c r="A2410"/>
      <c r="B2410"/>
      <c r="C2410"/>
      <c r="D2410"/>
      <c r="E2410"/>
      <c r="F2410"/>
      <c r="G2410" s="5"/>
      <c r="H2410"/>
      <c r="I2410"/>
    </row>
    <row r="2411" spans="1:9" ht="12.75">
      <c r="A2411"/>
      <c r="B2411"/>
      <c r="C2411"/>
      <c r="D2411"/>
      <c r="E2411"/>
      <c r="F2411"/>
      <c r="G2411" s="5"/>
      <c r="H2411"/>
      <c r="I2411"/>
    </row>
    <row r="2412" spans="1:9" ht="12.75">
      <c r="A2412"/>
      <c r="B2412"/>
      <c r="C2412"/>
      <c r="D2412"/>
      <c r="E2412"/>
      <c r="F2412"/>
      <c r="G2412" s="5"/>
      <c r="H2412"/>
      <c r="I2412"/>
    </row>
    <row r="2413" spans="1:9" ht="12.75">
      <c r="A2413"/>
      <c r="B2413"/>
      <c r="C2413"/>
      <c r="D2413"/>
      <c r="E2413"/>
      <c r="F2413"/>
      <c r="G2413" s="5"/>
      <c r="H2413"/>
      <c r="I2413"/>
    </row>
    <row r="2414" spans="1:9" ht="12.75">
      <c r="A2414"/>
      <c r="B2414"/>
      <c r="C2414"/>
      <c r="D2414"/>
      <c r="E2414"/>
      <c r="F2414"/>
      <c r="G2414" s="5"/>
      <c r="H2414"/>
      <c r="I2414"/>
    </row>
    <row r="2415" spans="1:9" ht="12.75">
      <c r="A2415"/>
      <c r="B2415"/>
      <c r="C2415"/>
      <c r="D2415"/>
      <c r="E2415"/>
      <c r="F2415"/>
      <c r="G2415" s="5"/>
      <c r="H2415"/>
      <c r="I2415"/>
    </row>
    <row r="2416" spans="1:9" ht="12.75">
      <c r="A2416"/>
      <c r="B2416"/>
      <c r="C2416"/>
      <c r="D2416"/>
      <c r="E2416"/>
      <c r="F2416"/>
      <c r="G2416" s="5"/>
      <c r="H2416"/>
      <c r="I2416"/>
    </row>
    <row r="2417" spans="1:9" ht="12.75">
      <c r="A2417"/>
      <c r="B2417"/>
      <c r="C2417"/>
      <c r="D2417"/>
      <c r="E2417"/>
      <c r="F2417"/>
      <c r="G2417" s="5"/>
      <c r="H2417"/>
      <c r="I2417"/>
    </row>
    <row r="2418" spans="1:9" ht="12.75">
      <c r="A2418"/>
      <c r="B2418"/>
      <c r="C2418"/>
      <c r="D2418"/>
      <c r="E2418"/>
      <c r="F2418"/>
      <c r="G2418" s="5"/>
      <c r="H2418"/>
      <c r="I2418"/>
    </row>
    <row r="2419" spans="1:9" ht="12.75">
      <c r="A2419"/>
      <c r="B2419"/>
      <c r="C2419"/>
      <c r="D2419"/>
      <c r="E2419"/>
      <c r="F2419"/>
      <c r="G2419" s="5"/>
      <c r="H2419"/>
      <c r="I2419"/>
    </row>
    <row r="2420" spans="1:9" ht="12.75">
      <c r="A2420"/>
      <c r="B2420"/>
      <c r="C2420"/>
      <c r="D2420"/>
      <c r="E2420"/>
      <c r="F2420"/>
      <c r="G2420" s="5"/>
      <c r="H2420"/>
      <c r="I2420"/>
    </row>
    <row r="2421" spans="1:9" ht="12.75">
      <c r="A2421"/>
      <c r="B2421"/>
      <c r="C2421"/>
      <c r="D2421"/>
      <c r="E2421"/>
      <c r="F2421"/>
      <c r="G2421" s="5"/>
      <c r="H2421"/>
      <c r="I2421"/>
    </row>
    <row r="2422" spans="1:9" ht="12.75">
      <c r="A2422"/>
      <c r="B2422"/>
      <c r="C2422"/>
      <c r="D2422"/>
      <c r="E2422"/>
      <c r="F2422"/>
      <c r="G2422" s="5"/>
      <c r="H2422"/>
      <c r="I2422"/>
    </row>
    <row r="2423" spans="1:9" ht="12.75">
      <c r="A2423"/>
      <c r="B2423"/>
      <c r="C2423"/>
      <c r="D2423"/>
      <c r="E2423"/>
      <c r="F2423"/>
      <c r="G2423" s="5"/>
      <c r="H2423"/>
      <c r="I2423"/>
    </row>
    <row r="2424" spans="1:9" ht="12.75">
      <c r="A2424"/>
      <c r="B2424"/>
      <c r="C2424"/>
      <c r="D2424"/>
      <c r="E2424"/>
      <c r="F2424"/>
      <c r="G2424" s="5"/>
      <c r="H2424"/>
      <c r="I2424"/>
    </row>
    <row r="2425" spans="1:9" ht="12.75">
      <c r="A2425"/>
      <c r="B2425"/>
      <c r="C2425"/>
      <c r="D2425"/>
      <c r="E2425"/>
      <c r="F2425"/>
      <c r="G2425" s="5"/>
      <c r="H2425"/>
      <c r="I2425"/>
    </row>
    <row r="2426" spans="1:9" ht="12.75">
      <c r="A2426"/>
      <c r="B2426"/>
      <c r="C2426"/>
      <c r="D2426"/>
      <c r="E2426"/>
      <c r="F2426"/>
      <c r="G2426" s="5"/>
      <c r="H2426"/>
      <c r="I2426"/>
    </row>
    <row r="2427" spans="1:9" ht="12.75">
      <c r="A2427"/>
      <c r="B2427"/>
      <c r="C2427"/>
      <c r="D2427"/>
      <c r="E2427"/>
      <c r="F2427"/>
      <c r="G2427" s="5"/>
      <c r="H2427"/>
      <c r="I2427"/>
    </row>
    <row r="2428" spans="1:9" ht="12.75">
      <c r="A2428"/>
      <c r="B2428"/>
      <c r="C2428"/>
      <c r="D2428"/>
      <c r="E2428"/>
      <c r="F2428"/>
      <c r="G2428" s="5"/>
      <c r="H2428"/>
      <c r="I2428"/>
    </row>
    <row r="2429" spans="1:9" ht="12.75">
      <c r="A2429"/>
      <c r="B2429"/>
      <c r="C2429"/>
      <c r="D2429"/>
      <c r="E2429"/>
      <c r="F2429"/>
      <c r="G2429" s="5"/>
      <c r="H2429"/>
      <c r="I2429"/>
    </row>
    <row r="2430" spans="1:9" ht="12.75">
      <c r="A2430"/>
      <c r="B2430"/>
      <c r="C2430"/>
      <c r="D2430"/>
      <c r="E2430"/>
      <c r="F2430"/>
      <c r="G2430" s="5"/>
      <c r="H2430"/>
      <c r="I2430"/>
    </row>
    <row r="2431" spans="1:9" ht="12.75">
      <c r="A2431"/>
      <c r="B2431"/>
      <c r="C2431"/>
      <c r="D2431"/>
      <c r="E2431"/>
      <c r="F2431"/>
      <c r="G2431" s="5"/>
      <c r="H2431"/>
      <c r="I2431"/>
    </row>
    <row r="2432" spans="1:9" ht="12.75">
      <c r="A2432"/>
      <c r="B2432"/>
      <c r="C2432"/>
      <c r="D2432"/>
      <c r="E2432"/>
      <c r="F2432"/>
      <c r="G2432" s="5"/>
      <c r="H2432"/>
      <c r="I2432"/>
    </row>
    <row r="2433" spans="1:9" ht="12.75">
      <c r="A2433"/>
      <c r="B2433"/>
      <c r="C2433"/>
      <c r="D2433"/>
      <c r="E2433"/>
      <c r="F2433"/>
      <c r="G2433" s="5"/>
      <c r="H2433"/>
      <c r="I2433"/>
    </row>
    <row r="2434" spans="1:9" ht="12.75">
      <c r="A2434"/>
      <c r="B2434"/>
      <c r="C2434"/>
      <c r="D2434"/>
      <c r="E2434"/>
      <c r="F2434"/>
      <c r="G2434" s="5"/>
      <c r="H2434"/>
      <c r="I2434"/>
    </row>
    <row r="2435" spans="1:9" ht="12.75">
      <c r="A2435"/>
      <c r="B2435"/>
      <c r="C2435"/>
      <c r="D2435"/>
      <c r="E2435"/>
      <c r="F2435"/>
      <c r="G2435" s="5"/>
      <c r="H2435"/>
      <c r="I2435"/>
    </row>
    <row r="2436" spans="1:9" ht="12.75">
      <c r="A2436"/>
      <c r="B2436"/>
      <c r="C2436"/>
      <c r="D2436"/>
      <c r="E2436"/>
      <c r="F2436"/>
      <c r="G2436" s="5"/>
      <c r="H2436"/>
      <c r="I2436"/>
    </row>
    <row r="2437" spans="1:9" ht="12.75">
      <c r="A2437"/>
      <c r="B2437"/>
      <c r="C2437"/>
      <c r="D2437"/>
      <c r="E2437"/>
      <c r="F2437"/>
      <c r="G2437" s="5"/>
      <c r="H2437"/>
      <c r="I2437"/>
    </row>
    <row r="2438" spans="1:9" ht="12.75">
      <c r="A2438"/>
      <c r="B2438"/>
      <c r="C2438"/>
      <c r="D2438"/>
      <c r="E2438"/>
      <c r="F2438"/>
      <c r="G2438" s="5"/>
      <c r="H2438"/>
      <c r="I2438"/>
    </row>
    <row r="2439" spans="1:9" ht="12.75">
      <c r="A2439"/>
      <c r="B2439"/>
      <c r="C2439"/>
      <c r="D2439"/>
      <c r="E2439"/>
      <c r="F2439"/>
      <c r="G2439" s="5"/>
      <c r="H2439"/>
      <c r="I2439"/>
    </row>
    <row r="2440" spans="1:9" ht="12.75">
      <c r="A2440"/>
      <c r="B2440"/>
      <c r="C2440"/>
      <c r="D2440"/>
      <c r="E2440"/>
      <c r="F2440"/>
      <c r="G2440" s="5"/>
      <c r="H2440"/>
      <c r="I2440"/>
    </row>
    <row r="2441" spans="1:9" ht="12.75">
      <c r="A2441"/>
      <c r="B2441"/>
      <c r="C2441"/>
      <c r="D2441"/>
      <c r="E2441"/>
      <c r="F2441"/>
      <c r="G2441" s="5"/>
      <c r="H2441"/>
      <c r="I2441"/>
    </row>
    <row r="2442" spans="1:9" ht="12.75">
      <c r="A2442"/>
      <c r="B2442"/>
      <c r="C2442"/>
      <c r="D2442"/>
      <c r="E2442"/>
      <c r="F2442"/>
      <c r="G2442" s="5"/>
      <c r="H2442"/>
      <c r="I2442"/>
    </row>
    <row r="2443" spans="1:9" ht="12.75">
      <c r="A2443"/>
      <c r="B2443"/>
      <c r="C2443"/>
      <c r="D2443"/>
      <c r="E2443"/>
      <c r="F2443"/>
      <c r="G2443" s="5"/>
      <c r="H2443"/>
      <c r="I2443"/>
    </row>
    <row r="2444" spans="1:9" ht="12.75">
      <c r="A2444"/>
      <c r="B2444"/>
      <c r="C2444"/>
      <c r="D2444"/>
      <c r="E2444"/>
      <c r="F2444"/>
      <c r="G2444" s="5"/>
      <c r="H2444"/>
      <c r="I2444"/>
    </row>
    <row r="2445" spans="1:9" ht="12.75">
      <c r="A2445"/>
      <c r="B2445"/>
      <c r="C2445"/>
      <c r="D2445"/>
      <c r="E2445"/>
      <c r="F2445"/>
      <c r="G2445" s="5"/>
      <c r="H2445"/>
      <c r="I2445"/>
    </row>
    <row r="2446" spans="1:9" ht="12.75">
      <c r="A2446"/>
      <c r="B2446"/>
      <c r="C2446"/>
      <c r="D2446"/>
      <c r="E2446"/>
      <c r="F2446"/>
      <c r="G2446" s="5"/>
      <c r="H2446"/>
      <c r="I2446"/>
    </row>
    <row r="2447" spans="1:9" ht="12.75">
      <c r="A2447"/>
      <c r="B2447"/>
      <c r="C2447"/>
      <c r="D2447"/>
      <c r="E2447"/>
      <c r="F2447"/>
      <c r="G2447" s="5"/>
      <c r="H2447"/>
      <c r="I2447"/>
    </row>
    <row r="2448" spans="1:9" ht="12.75">
      <c r="A2448"/>
      <c r="B2448"/>
      <c r="C2448"/>
      <c r="D2448"/>
      <c r="E2448"/>
      <c r="F2448"/>
      <c r="G2448" s="5"/>
      <c r="H2448"/>
      <c r="I2448"/>
    </row>
    <row r="2449" spans="1:9" ht="12.75">
      <c r="A2449"/>
      <c r="B2449"/>
      <c r="C2449"/>
      <c r="D2449"/>
      <c r="E2449"/>
      <c r="F2449"/>
      <c r="G2449" s="5"/>
      <c r="H2449"/>
      <c r="I2449"/>
    </row>
    <row r="2450" spans="1:9" ht="12.75">
      <c r="A2450"/>
      <c r="B2450"/>
      <c r="C2450"/>
      <c r="D2450"/>
      <c r="E2450"/>
      <c r="F2450"/>
      <c r="G2450" s="5"/>
      <c r="H2450"/>
      <c r="I2450"/>
    </row>
    <row r="2451" spans="1:9" ht="12.75">
      <c r="A2451"/>
      <c r="B2451"/>
      <c r="C2451"/>
      <c r="D2451"/>
      <c r="E2451"/>
      <c r="F2451"/>
      <c r="G2451" s="5"/>
      <c r="H2451"/>
      <c r="I2451"/>
    </row>
    <row r="2452" spans="1:9" ht="12.75">
      <c r="A2452"/>
      <c r="B2452"/>
      <c r="C2452"/>
      <c r="D2452"/>
      <c r="E2452"/>
      <c r="F2452"/>
      <c r="G2452" s="5"/>
      <c r="H2452"/>
      <c r="I2452"/>
    </row>
    <row r="2453" spans="1:9" ht="12.75">
      <c r="A2453"/>
      <c r="B2453"/>
      <c r="C2453"/>
      <c r="D2453"/>
      <c r="E2453"/>
      <c r="F2453"/>
      <c r="G2453" s="5"/>
      <c r="H2453"/>
      <c r="I2453"/>
    </row>
    <row r="2454" spans="1:9" ht="12.75">
      <c r="A2454"/>
      <c r="B2454"/>
      <c r="C2454"/>
      <c r="D2454"/>
      <c r="E2454"/>
      <c r="F2454"/>
      <c r="G2454" s="5"/>
      <c r="H2454"/>
      <c r="I2454"/>
    </row>
    <row r="2455" spans="1:9" ht="12.75">
      <c r="A2455"/>
      <c r="B2455"/>
      <c r="C2455"/>
      <c r="D2455"/>
      <c r="E2455"/>
      <c r="F2455"/>
      <c r="G2455" s="5"/>
      <c r="H2455"/>
      <c r="I2455"/>
    </row>
    <row r="2456" spans="1:9" ht="12.75">
      <c r="A2456"/>
      <c r="B2456"/>
      <c r="C2456"/>
      <c r="D2456"/>
      <c r="E2456"/>
      <c r="F2456"/>
      <c r="G2456" s="5"/>
      <c r="H2456"/>
      <c r="I2456"/>
    </row>
    <row r="2457" spans="1:9" ht="12.75">
      <c r="A2457"/>
      <c r="B2457"/>
      <c r="C2457"/>
      <c r="D2457"/>
      <c r="E2457"/>
      <c r="F2457"/>
      <c r="G2457" s="5"/>
      <c r="H2457"/>
      <c r="I2457"/>
    </row>
    <row r="2458" spans="1:9" ht="12.75">
      <c r="A2458"/>
      <c r="B2458"/>
      <c r="C2458"/>
      <c r="D2458"/>
      <c r="E2458"/>
      <c r="F2458"/>
      <c r="G2458" s="5"/>
      <c r="H2458"/>
      <c r="I2458"/>
    </row>
    <row r="2459" spans="1:9" ht="12.75">
      <c r="A2459"/>
      <c r="B2459"/>
      <c r="C2459"/>
      <c r="D2459"/>
      <c r="E2459"/>
      <c r="F2459"/>
      <c r="G2459" s="5"/>
      <c r="H2459"/>
      <c r="I2459"/>
    </row>
    <row r="2460" spans="1:9" ht="12.75">
      <c r="A2460"/>
      <c r="B2460"/>
      <c r="C2460"/>
      <c r="D2460"/>
      <c r="E2460"/>
      <c r="F2460"/>
      <c r="G2460" s="5"/>
      <c r="H2460"/>
      <c r="I2460"/>
    </row>
    <row r="2461" spans="1:9" ht="12.75">
      <c r="A2461"/>
      <c r="B2461"/>
      <c r="C2461"/>
      <c r="D2461"/>
      <c r="E2461"/>
      <c r="F2461"/>
      <c r="G2461" s="5"/>
      <c r="H2461"/>
      <c r="I2461"/>
    </row>
    <row r="2462" spans="1:9" ht="12.75">
      <c r="A2462"/>
      <c r="B2462"/>
      <c r="C2462"/>
      <c r="D2462"/>
      <c r="E2462"/>
      <c r="F2462"/>
      <c r="G2462" s="5"/>
      <c r="H2462"/>
      <c r="I2462"/>
    </row>
    <row r="2463" spans="1:9" ht="12.75">
      <c r="A2463"/>
      <c r="B2463"/>
      <c r="C2463"/>
      <c r="D2463"/>
      <c r="E2463"/>
      <c r="F2463"/>
      <c r="G2463" s="5"/>
      <c r="H2463"/>
      <c r="I2463"/>
    </row>
    <row r="2464" spans="1:9" ht="12.75">
      <c r="A2464"/>
      <c r="B2464"/>
      <c r="C2464"/>
      <c r="D2464"/>
      <c r="E2464"/>
      <c r="F2464"/>
      <c r="G2464" s="5"/>
      <c r="H2464"/>
      <c r="I2464"/>
    </row>
    <row r="2465" spans="1:9" ht="12.75">
      <c r="A2465"/>
      <c r="B2465"/>
      <c r="C2465"/>
      <c r="D2465"/>
      <c r="E2465"/>
      <c r="F2465"/>
      <c r="G2465" s="5"/>
      <c r="H2465"/>
      <c r="I2465"/>
    </row>
    <row r="2466" spans="1:9" ht="12.75">
      <c r="A2466"/>
      <c r="B2466"/>
      <c r="C2466"/>
      <c r="D2466"/>
      <c r="E2466"/>
      <c r="F2466"/>
      <c r="G2466" s="5"/>
      <c r="H2466"/>
      <c r="I2466"/>
    </row>
    <row r="2467" spans="1:9" ht="12.75">
      <c r="A2467"/>
      <c r="B2467"/>
      <c r="C2467"/>
      <c r="D2467"/>
      <c r="E2467"/>
      <c r="F2467"/>
      <c r="G2467" s="5"/>
      <c r="H2467"/>
      <c r="I2467"/>
    </row>
    <row r="2468" spans="1:9" ht="12.75">
      <c r="A2468"/>
      <c r="B2468"/>
      <c r="C2468"/>
      <c r="D2468"/>
      <c r="E2468"/>
      <c r="F2468"/>
      <c r="G2468" s="5"/>
      <c r="H2468"/>
      <c r="I2468"/>
    </row>
    <row r="2469" spans="1:9" ht="12.75">
      <c r="A2469"/>
      <c r="B2469"/>
      <c r="C2469"/>
      <c r="D2469"/>
      <c r="E2469"/>
      <c r="F2469"/>
      <c r="G2469" s="5"/>
      <c r="H2469"/>
      <c r="I2469"/>
    </row>
    <row r="2470" spans="1:9" ht="12.75">
      <c r="A2470"/>
      <c r="B2470"/>
      <c r="C2470"/>
      <c r="D2470"/>
      <c r="E2470"/>
      <c r="F2470"/>
      <c r="G2470" s="5"/>
      <c r="H2470"/>
      <c r="I2470"/>
    </row>
    <row r="2471" spans="1:9" ht="12.75">
      <c r="A2471"/>
      <c r="B2471"/>
      <c r="C2471"/>
      <c r="D2471"/>
      <c r="E2471"/>
      <c r="F2471"/>
      <c r="G2471" s="5"/>
      <c r="H2471"/>
      <c r="I2471"/>
    </row>
    <row r="2472" spans="1:9" ht="12.75">
      <c r="A2472"/>
      <c r="B2472"/>
      <c r="C2472"/>
      <c r="D2472"/>
      <c r="E2472"/>
      <c r="F2472"/>
      <c r="G2472" s="5"/>
      <c r="H2472"/>
      <c r="I2472"/>
    </row>
    <row r="2473" spans="1:9" ht="12.75">
      <c r="A2473"/>
      <c r="B2473"/>
      <c r="C2473"/>
      <c r="D2473"/>
      <c r="E2473"/>
      <c r="F2473"/>
      <c r="G2473" s="5"/>
      <c r="H2473"/>
      <c r="I2473"/>
    </row>
    <row r="2474" spans="1:9" ht="12.75">
      <c r="A2474"/>
      <c r="B2474"/>
      <c r="C2474"/>
      <c r="D2474"/>
      <c r="E2474"/>
      <c r="F2474"/>
      <c r="G2474" s="5"/>
      <c r="H2474"/>
      <c r="I2474"/>
    </row>
    <row r="2475" spans="1:9" ht="12.75">
      <c r="A2475"/>
      <c r="B2475"/>
      <c r="C2475"/>
      <c r="D2475"/>
      <c r="E2475"/>
      <c r="F2475"/>
      <c r="G2475" s="5"/>
      <c r="H2475"/>
      <c r="I2475"/>
    </row>
    <row r="2476" spans="1:9" ht="12.75">
      <c r="A2476"/>
      <c r="B2476"/>
      <c r="C2476"/>
      <c r="D2476"/>
      <c r="E2476"/>
      <c r="F2476"/>
      <c r="G2476" s="5"/>
      <c r="H2476"/>
      <c r="I2476"/>
    </row>
    <row r="2477" spans="1:9" ht="12.75">
      <c r="A2477"/>
      <c r="B2477"/>
      <c r="C2477"/>
      <c r="D2477"/>
      <c r="E2477"/>
      <c r="F2477"/>
      <c r="G2477" s="5"/>
      <c r="H2477"/>
      <c r="I2477"/>
    </row>
    <row r="2478" spans="1:9" ht="12.75">
      <c r="A2478"/>
      <c r="B2478"/>
      <c r="C2478"/>
      <c r="D2478"/>
      <c r="E2478"/>
      <c r="F2478"/>
      <c r="G2478" s="5"/>
      <c r="H2478"/>
      <c r="I2478"/>
    </row>
    <row r="2479" spans="1:9" ht="12.75">
      <c r="A2479"/>
      <c r="B2479"/>
      <c r="C2479"/>
      <c r="D2479"/>
      <c r="E2479"/>
      <c r="F2479"/>
      <c r="G2479" s="5"/>
      <c r="H2479"/>
      <c r="I2479"/>
    </row>
    <row r="2480" spans="1:9" ht="12.75">
      <c r="A2480"/>
      <c r="B2480"/>
      <c r="C2480"/>
      <c r="D2480"/>
      <c r="E2480"/>
      <c r="F2480"/>
      <c r="G2480" s="5"/>
      <c r="H2480"/>
      <c r="I2480"/>
    </row>
    <row r="2481" spans="1:9" ht="12.75">
      <c r="A2481"/>
      <c r="B2481"/>
      <c r="C2481"/>
      <c r="D2481"/>
      <c r="E2481"/>
      <c r="F2481"/>
      <c r="G2481" s="5"/>
      <c r="H2481"/>
      <c r="I2481"/>
    </row>
    <row r="2482" spans="1:9" ht="12.75">
      <c r="A2482"/>
      <c r="B2482"/>
      <c r="C2482"/>
      <c r="D2482"/>
      <c r="E2482"/>
      <c r="F2482"/>
      <c r="G2482" s="5"/>
      <c r="H2482"/>
      <c r="I2482"/>
    </row>
    <row r="2483" spans="1:9" ht="12.75">
      <c r="A2483"/>
      <c r="B2483"/>
      <c r="C2483"/>
      <c r="D2483"/>
      <c r="E2483"/>
      <c r="F2483"/>
      <c r="G2483" s="5"/>
      <c r="H2483"/>
      <c r="I2483"/>
    </row>
    <row r="2484" spans="1:9" ht="12.75">
      <c r="A2484"/>
      <c r="B2484"/>
      <c r="C2484"/>
      <c r="D2484"/>
      <c r="E2484"/>
      <c r="F2484"/>
      <c r="G2484" s="5"/>
      <c r="H2484"/>
      <c r="I2484"/>
    </row>
    <row r="2485" spans="1:9" ht="12.75">
      <c r="A2485"/>
      <c r="B2485"/>
      <c r="C2485"/>
      <c r="D2485"/>
      <c r="E2485"/>
      <c r="F2485"/>
      <c r="G2485" s="5"/>
      <c r="H2485"/>
      <c r="I2485"/>
    </row>
    <row r="2486" spans="1:9" ht="12.75">
      <c r="A2486"/>
      <c r="B2486"/>
      <c r="C2486"/>
      <c r="D2486"/>
      <c r="E2486"/>
      <c r="F2486"/>
      <c r="G2486" s="5"/>
      <c r="H2486"/>
      <c r="I2486"/>
    </row>
    <row r="2487" spans="1:9" ht="12.75">
      <c r="A2487"/>
      <c r="B2487"/>
      <c r="C2487"/>
      <c r="D2487"/>
      <c r="E2487"/>
      <c r="F2487"/>
      <c r="G2487" s="5"/>
      <c r="H2487"/>
      <c r="I2487"/>
    </row>
    <row r="2488" spans="1:9" ht="12.75">
      <c r="A2488"/>
      <c r="B2488"/>
      <c r="C2488"/>
      <c r="D2488"/>
      <c r="E2488"/>
      <c r="F2488"/>
      <c r="G2488" s="5"/>
      <c r="H2488"/>
      <c r="I2488"/>
    </row>
    <row r="2489" spans="1:9" ht="12.75">
      <c r="A2489"/>
      <c r="B2489"/>
      <c r="C2489"/>
      <c r="D2489"/>
      <c r="E2489"/>
      <c r="F2489"/>
      <c r="G2489" s="5"/>
      <c r="H2489"/>
      <c r="I2489"/>
    </row>
    <row r="2490" spans="1:9" ht="12.75">
      <c r="A2490"/>
      <c r="B2490"/>
      <c r="C2490"/>
      <c r="D2490"/>
      <c r="E2490"/>
      <c r="F2490"/>
      <c r="G2490" s="5"/>
      <c r="H2490"/>
      <c r="I2490"/>
    </row>
    <row r="2491" spans="1:9" ht="12.75">
      <c r="A2491"/>
      <c r="B2491"/>
      <c r="C2491"/>
      <c r="D2491"/>
      <c r="E2491"/>
      <c r="F2491"/>
      <c r="G2491" s="5"/>
      <c r="H2491"/>
      <c r="I2491"/>
    </row>
    <row r="2492" spans="1:9" ht="12.75">
      <c r="A2492"/>
      <c r="B2492"/>
      <c r="C2492"/>
      <c r="D2492"/>
      <c r="E2492"/>
      <c r="F2492"/>
      <c r="G2492" s="5"/>
      <c r="H2492"/>
      <c r="I2492"/>
    </row>
    <row r="2493" spans="1:9" ht="12.75">
      <c r="A2493"/>
      <c r="B2493"/>
      <c r="C2493"/>
      <c r="D2493"/>
      <c r="E2493"/>
      <c r="F2493"/>
      <c r="G2493" s="5"/>
      <c r="H2493"/>
      <c r="I2493"/>
    </row>
    <row r="2494" spans="1:9" ht="12.75">
      <c r="A2494"/>
      <c r="B2494"/>
      <c r="C2494"/>
      <c r="D2494"/>
      <c r="E2494"/>
      <c r="F2494"/>
      <c r="G2494" s="5"/>
      <c r="H2494"/>
      <c r="I2494"/>
    </row>
    <row r="2495" spans="1:9" ht="12.75">
      <c r="A2495"/>
      <c r="B2495"/>
      <c r="C2495"/>
      <c r="D2495"/>
      <c r="E2495"/>
      <c r="F2495"/>
      <c r="G2495" s="5"/>
      <c r="H2495"/>
      <c r="I2495"/>
    </row>
    <row r="2496" spans="1:9" ht="12.75">
      <c r="A2496"/>
      <c r="B2496"/>
      <c r="C2496"/>
      <c r="D2496"/>
      <c r="E2496"/>
      <c r="F2496"/>
      <c r="G2496" s="5"/>
      <c r="H2496"/>
      <c r="I2496"/>
    </row>
    <row r="2497" spans="1:9" ht="12.75">
      <c r="A2497"/>
      <c r="B2497"/>
      <c r="C2497"/>
      <c r="D2497"/>
      <c r="E2497"/>
      <c r="F2497"/>
      <c r="G2497" s="5"/>
      <c r="H2497"/>
      <c r="I2497"/>
    </row>
    <row r="2498" spans="1:9" ht="12.75">
      <c r="A2498"/>
      <c r="B2498"/>
      <c r="C2498"/>
      <c r="D2498"/>
      <c r="E2498"/>
      <c r="F2498"/>
      <c r="G2498" s="5"/>
      <c r="H2498"/>
      <c r="I2498"/>
    </row>
    <row r="2499" spans="1:9" ht="12.75">
      <c r="A2499"/>
      <c r="B2499"/>
      <c r="C2499"/>
      <c r="D2499"/>
      <c r="E2499"/>
      <c r="F2499"/>
      <c r="G2499" s="5"/>
      <c r="H2499"/>
      <c r="I2499"/>
    </row>
    <row r="2500" spans="1:9" ht="12.75">
      <c r="A2500"/>
      <c r="B2500"/>
      <c r="C2500"/>
      <c r="D2500"/>
      <c r="E2500"/>
      <c r="F2500"/>
      <c r="G2500" s="5"/>
      <c r="H2500"/>
      <c r="I2500"/>
    </row>
    <row r="2501" spans="1:9" ht="12.75">
      <c r="A2501"/>
      <c r="B2501"/>
      <c r="C2501"/>
      <c r="D2501"/>
      <c r="E2501"/>
      <c r="F2501"/>
      <c r="G2501" s="5"/>
      <c r="H2501"/>
      <c r="I2501"/>
    </row>
    <row r="2502" spans="1:9" ht="12.75">
      <c r="A2502"/>
      <c r="B2502"/>
      <c r="C2502"/>
      <c r="D2502"/>
      <c r="E2502"/>
      <c r="F2502"/>
      <c r="G2502" s="5"/>
      <c r="H2502"/>
      <c r="I2502"/>
    </row>
    <row r="2503" spans="1:9" ht="12.75">
      <c r="A2503"/>
      <c r="B2503"/>
      <c r="C2503"/>
      <c r="D2503"/>
      <c r="E2503"/>
      <c r="F2503"/>
      <c r="G2503" s="5"/>
      <c r="H2503"/>
      <c r="I2503"/>
    </row>
    <row r="2504" spans="1:9" ht="12.75">
      <c r="A2504"/>
      <c r="B2504"/>
      <c r="C2504"/>
      <c r="D2504"/>
      <c r="E2504"/>
      <c r="F2504"/>
      <c r="G2504" s="5"/>
      <c r="H2504"/>
      <c r="I2504"/>
    </row>
    <row r="2505" spans="1:9" ht="12.75">
      <c r="A2505"/>
      <c r="B2505"/>
      <c r="C2505"/>
      <c r="D2505"/>
      <c r="E2505"/>
      <c r="F2505"/>
      <c r="G2505" s="5"/>
      <c r="H2505"/>
      <c r="I2505"/>
    </row>
    <row r="2506" spans="1:9" ht="12.75">
      <c r="A2506"/>
      <c r="B2506"/>
      <c r="C2506"/>
      <c r="D2506"/>
      <c r="E2506"/>
      <c r="F2506"/>
      <c r="G2506" s="5"/>
      <c r="H2506"/>
      <c r="I2506"/>
    </row>
    <row r="2507" spans="1:9" ht="12.75">
      <c r="A2507"/>
      <c r="B2507"/>
      <c r="C2507"/>
      <c r="D2507"/>
      <c r="E2507"/>
      <c r="F2507"/>
      <c r="G2507" s="5"/>
      <c r="H2507"/>
      <c r="I2507"/>
    </row>
    <row r="2508" spans="1:9" ht="12.75">
      <c r="A2508"/>
      <c r="B2508"/>
      <c r="C2508"/>
      <c r="D2508"/>
      <c r="E2508"/>
      <c r="F2508"/>
      <c r="G2508" s="5"/>
      <c r="H2508"/>
      <c r="I2508"/>
    </row>
    <row r="2509" spans="1:9" ht="12.75">
      <c r="A2509"/>
      <c r="B2509"/>
      <c r="C2509"/>
      <c r="D2509"/>
      <c r="E2509"/>
      <c r="F2509"/>
      <c r="G2509" s="5"/>
      <c r="H2509"/>
      <c r="I2509"/>
    </row>
    <row r="2510" spans="1:9" ht="12.75">
      <c r="A2510"/>
      <c r="B2510"/>
      <c r="C2510"/>
      <c r="D2510"/>
      <c r="E2510"/>
      <c r="F2510"/>
      <c r="G2510" s="5"/>
      <c r="H2510"/>
      <c r="I2510"/>
    </row>
    <row r="2511" spans="1:9" ht="12.75">
      <c r="A2511"/>
      <c r="B2511"/>
      <c r="C2511"/>
      <c r="D2511"/>
      <c r="E2511"/>
      <c r="F2511"/>
      <c r="G2511" s="5"/>
      <c r="H2511"/>
      <c r="I2511"/>
    </row>
    <row r="2512" spans="1:9" ht="12.75">
      <c r="A2512"/>
      <c r="B2512"/>
      <c r="C2512"/>
      <c r="D2512"/>
      <c r="E2512"/>
      <c r="F2512"/>
      <c r="G2512" s="5"/>
      <c r="H2512"/>
      <c r="I2512"/>
    </row>
    <row r="2513" spans="1:9" ht="12.75">
      <c r="A2513"/>
      <c r="B2513"/>
      <c r="C2513"/>
      <c r="D2513"/>
      <c r="E2513"/>
      <c r="F2513"/>
      <c r="G2513" s="5"/>
      <c r="H2513"/>
      <c r="I2513"/>
    </row>
    <row r="2514" spans="1:9" ht="12.75">
      <c r="A2514"/>
      <c r="B2514"/>
      <c r="C2514"/>
      <c r="D2514"/>
      <c r="E2514"/>
      <c r="F2514"/>
      <c r="G2514" s="5"/>
      <c r="H2514"/>
      <c r="I2514"/>
    </row>
    <row r="2515" spans="1:9" ht="12.75">
      <c r="A2515"/>
      <c r="B2515"/>
      <c r="C2515"/>
      <c r="D2515"/>
      <c r="E2515"/>
      <c r="F2515"/>
      <c r="G2515" s="5"/>
      <c r="H2515"/>
      <c r="I2515"/>
    </row>
    <row r="2516" spans="1:9" ht="12.75">
      <c r="A2516"/>
      <c r="B2516"/>
      <c r="C2516"/>
      <c r="D2516"/>
      <c r="E2516"/>
      <c r="F2516"/>
      <c r="G2516" s="5"/>
      <c r="H2516"/>
      <c r="I2516"/>
    </row>
    <row r="2517" spans="1:9" ht="12.75">
      <c r="A2517"/>
      <c r="B2517"/>
      <c r="C2517"/>
      <c r="D2517"/>
      <c r="E2517"/>
      <c r="F2517"/>
      <c r="G2517" s="5"/>
      <c r="H2517"/>
      <c r="I2517"/>
    </row>
    <row r="2518" spans="1:9" ht="12.75">
      <c r="A2518"/>
      <c r="B2518"/>
      <c r="C2518"/>
      <c r="D2518"/>
      <c r="E2518"/>
      <c r="F2518"/>
      <c r="G2518" s="5"/>
      <c r="H2518"/>
      <c r="I2518"/>
    </row>
    <row r="2519" spans="1:9" ht="12.75">
      <c r="A2519"/>
      <c r="B2519"/>
      <c r="C2519"/>
      <c r="D2519"/>
      <c r="E2519"/>
      <c r="F2519"/>
      <c r="G2519" s="5"/>
      <c r="H2519"/>
      <c r="I2519"/>
    </row>
    <row r="2520" spans="1:9" ht="12.75">
      <c r="A2520"/>
      <c r="B2520"/>
      <c r="C2520"/>
      <c r="D2520"/>
      <c r="E2520"/>
      <c r="F2520"/>
      <c r="G2520" s="5"/>
      <c r="H2520"/>
      <c r="I2520"/>
    </row>
    <row r="2521" spans="1:9" ht="12.75">
      <c r="A2521"/>
      <c r="B2521"/>
      <c r="C2521"/>
      <c r="D2521"/>
      <c r="E2521"/>
      <c r="F2521"/>
      <c r="G2521" s="5"/>
      <c r="H2521"/>
      <c r="I2521"/>
    </row>
    <row r="2522" spans="1:9" ht="12.75">
      <c r="A2522"/>
      <c r="B2522"/>
      <c r="C2522"/>
      <c r="D2522"/>
      <c r="E2522"/>
      <c r="F2522"/>
      <c r="G2522" s="5"/>
      <c r="H2522"/>
      <c r="I2522"/>
    </row>
    <row r="2523" spans="1:9" ht="12.75">
      <c r="A2523"/>
      <c r="B2523"/>
      <c r="C2523"/>
      <c r="D2523"/>
      <c r="E2523"/>
      <c r="F2523"/>
      <c r="G2523" s="5"/>
      <c r="H2523"/>
      <c r="I2523"/>
    </row>
    <row r="2524" spans="1:9" ht="12.75">
      <c r="A2524"/>
      <c r="B2524"/>
      <c r="C2524"/>
      <c r="D2524"/>
      <c r="E2524"/>
      <c r="F2524"/>
      <c r="G2524" s="5"/>
      <c r="H2524"/>
      <c r="I2524"/>
    </row>
    <row r="2525" spans="1:9" ht="12.75">
      <c r="A2525"/>
      <c r="B2525"/>
      <c r="C2525"/>
      <c r="D2525"/>
      <c r="E2525"/>
      <c r="F2525"/>
      <c r="G2525" s="5"/>
      <c r="H2525"/>
      <c r="I2525"/>
    </row>
    <row r="2526" spans="1:9" ht="12.75">
      <c r="A2526"/>
      <c r="B2526"/>
      <c r="C2526"/>
      <c r="D2526"/>
      <c r="E2526"/>
      <c r="F2526"/>
      <c r="G2526" s="5"/>
      <c r="H2526"/>
      <c r="I2526"/>
    </row>
    <row r="2527" spans="1:9" ht="12.75">
      <c r="A2527"/>
      <c r="B2527"/>
      <c r="C2527"/>
      <c r="D2527"/>
      <c r="E2527"/>
      <c r="F2527"/>
      <c r="G2527" s="5"/>
      <c r="H2527"/>
      <c r="I2527"/>
    </row>
    <row r="2528" spans="1:9" ht="12.75">
      <c r="A2528"/>
      <c r="B2528"/>
      <c r="C2528"/>
      <c r="D2528"/>
      <c r="E2528"/>
      <c r="F2528"/>
      <c r="G2528" s="5"/>
      <c r="H2528"/>
      <c r="I2528"/>
    </row>
    <row r="2529" spans="1:9" ht="12.75">
      <c r="A2529"/>
      <c r="B2529"/>
      <c r="C2529"/>
      <c r="D2529"/>
      <c r="E2529"/>
      <c r="F2529"/>
      <c r="G2529" s="5"/>
      <c r="H2529"/>
      <c r="I2529"/>
    </row>
    <row r="2530" spans="1:9" ht="12.75">
      <c r="A2530"/>
      <c r="B2530"/>
      <c r="C2530"/>
      <c r="D2530"/>
      <c r="E2530"/>
      <c r="F2530"/>
      <c r="G2530" s="5"/>
      <c r="H2530"/>
      <c r="I2530"/>
    </row>
    <row r="2531" spans="1:9" ht="12.75">
      <c r="A2531"/>
      <c r="B2531"/>
      <c r="C2531"/>
      <c r="D2531"/>
      <c r="E2531"/>
      <c r="F2531"/>
      <c r="G2531" s="5"/>
      <c r="H2531"/>
      <c r="I2531"/>
    </row>
    <row r="2532" spans="1:9" ht="12.75">
      <c r="A2532"/>
      <c r="B2532"/>
      <c r="C2532"/>
      <c r="D2532"/>
      <c r="E2532"/>
      <c r="F2532"/>
      <c r="G2532" s="5"/>
      <c r="H2532"/>
      <c r="I2532"/>
    </row>
    <row r="2533" spans="1:9" ht="12.75">
      <c r="A2533"/>
      <c r="B2533"/>
      <c r="C2533"/>
      <c r="D2533"/>
      <c r="E2533"/>
      <c r="F2533"/>
      <c r="G2533" s="5"/>
      <c r="H2533"/>
      <c r="I2533"/>
    </row>
    <row r="2534" spans="1:9" ht="12.75">
      <c r="A2534"/>
      <c r="B2534"/>
      <c r="C2534"/>
      <c r="D2534"/>
      <c r="E2534"/>
      <c r="F2534"/>
      <c r="G2534" s="5"/>
      <c r="H2534"/>
      <c r="I2534"/>
    </row>
    <row r="2535" spans="1:9" ht="12.75">
      <c r="A2535"/>
      <c r="B2535"/>
      <c r="C2535"/>
      <c r="D2535"/>
      <c r="E2535"/>
      <c r="F2535"/>
      <c r="G2535" s="5"/>
      <c r="H2535"/>
      <c r="I2535"/>
    </row>
    <row r="2536" spans="1:9" ht="12.75">
      <c r="A2536"/>
      <c r="B2536"/>
      <c r="C2536"/>
      <c r="D2536"/>
      <c r="E2536"/>
      <c r="F2536"/>
      <c r="G2536" s="5"/>
      <c r="H2536"/>
      <c r="I2536"/>
    </row>
    <row r="2537" spans="1:9" ht="12.75">
      <c r="A2537"/>
      <c r="B2537"/>
      <c r="C2537"/>
      <c r="D2537"/>
      <c r="E2537"/>
      <c r="F2537"/>
      <c r="G2537" s="5"/>
      <c r="H2537"/>
      <c r="I2537"/>
    </row>
    <row r="2538" spans="1:9" ht="12.75">
      <c r="A2538"/>
      <c r="B2538"/>
      <c r="C2538"/>
      <c r="D2538"/>
      <c r="E2538"/>
      <c r="F2538"/>
      <c r="G2538" s="5"/>
      <c r="H2538"/>
      <c r="I2538"/>
    </row>
    <row r="2539" spans="1:9" ht="12.75">
      <c r="A2539"/>
      <c r="B2539"/>
      <c r="C2539"/>
      <c r="D2539"/>
      <c r="E2539"/>
      <c r="F2539"/>
      <c r="G2539" s="5"/>
      <c r="H2539"/>
      <c r="I2539"/>
    </row>
    <row r="2540" spans="1:9" ht="12.75">
      <c r="A2540"/>
      <c r="B2540"/>
      <c r="C2540"/>
      <c r="D2540"/>
      <c r="E2540"/>
      <c r="F2540"/>
      <c r="G2540" s="5"/>
      <c r="H2540"/>
      <c r="I2540"/>
    </row>
    <row r="2541" spans="1:9" ht="12.75">
      <c r="A2541"/>
      <c r="B2541"/>
      <c r="C2541"/>
      <c r="D2541"/>
      <c r="E2541"/>
      <c r="F2541"/>
      <c r="G2541" s="5"/>
      <c r="H2541"/>
      <c r="I2541"/>
    </row>
    <row r="2542" spans="1:9" ht="12.75">
      <c r="A2542"/>
      <c r="B2542"/>
      <c r="C2542"/>
      <c r="D2542"/>
      <c r="E2542"/>
      <c r="F2542"/>
      <c r="G2542" s="5"/>
      <c r="H2542"/>
      <c r="I2542"/>
    </row>
    <row r="2543" spans="1:9" ht="12.75">
      <c r="A2543"/>
      <c r="B2543"/>
      <c r="C2543"/>
      <c r="D2543"/>
      <c r="E2543"/>
      <c r="F2543"/>
      <c r="G2543" s="5"/>
      <c r="H2543"/>
      <c r="I2543"/>
    </row>
    <row r="2544" spans="1:9" ht="12.75">
      <c r="A2544"/>
      <c r="B2544"/>
      <c r="C2544"/>
      <c r="D2544"/>
      <c r="E2544"/>
      <c r="F2544"/>
      <c r="G2544" s="5"/>
      <c r="H2544"/>
      <c r="I2544"/>
    </row>
    <row r="2545" spans="1:9" ht="12.75">
      <c r="A2545"/>
      <c r="B2545"/>
      <c r="C2545"/>
      <c r="D2545"/>
      <c r="E2545"/>
      <c r="F2545"/>
      <c r="G2545" s="5"/>
      <c r="H2545"/>
      <c r="I2545"/>
    </row>
    <row r="2546" spans="1:9" ht="12.75">
      <c r="A2546"/>
      <c r="B2546"/>
      <c r="C2546"/>
      <c r="D2546"/>
      <c r="E2546"/>
      <c r="F2546"/>
      <c r="G2546" s="5"/>
      <c r="H2546"/>
      <c r="I2546"/>
    </row>
    <row r="2547" spans="1:9" ht="12.75">
      <c r="A2547"/>
      <c r="B2547"/>
      <c r="C2547"/>
      <c r="D2547"/>
      <c r="E2547"/>
      <c r="F2547"/>
      <c r="G2547" s="5"/>
      <c r="H2547"/>
      <c r="I2547"/>
    </row>
    <row r="2548" spans="1:9" ht="12.75">
      <c r="A2548"/>
      <c r="B2548"/>
      <c r="C2548"/>
      <c r="D2548"/>
      <c r="E2548"/>
      <c r="F2548"/>
      <c r="G2548" s="5"/>
      <c r="H2548"/>
      <c r="I2548"/>
    </row>
    <row r="2549" spans="1:9" ht="12.75">
      <c r="A2549"/>
      <c r="B2549"/>
      <c r="C2549"/>
      <c r="D2549"/>
      <c r="E2549"/>
      <c r="F2549"/>
      <c r="G2549" s="5"/>
      <c r="H2549"/>
      <c r="I2549"/>
    </row>
    <row r="2550" spans="1:9" ht="12.75">
      <c r="A2550"/>
      <c r="B2550"/>
      <c r="C2550"/>
      <c r="D2550"/>
      <c r="E2550"/>
      <c r="F2550"/>
      <c r="G2550" s="5"/>
      <c r="H2550"/>
      <c r="I2550"/>
    </row>
    <row r="2551" spans="1:9" ht="12.75">
      <c r="A2551"/>
      <c r="B2551"/>
      <c r="C2551"/>
      <c r="D2551"/>
      <c r="E2551"/>
      <c r="F2551"/>
      <c r="G2551" s="5"/>
      <c r="H2551"/>
      <c r="I2551"/>
    </row>
    <row r="2552" spans="1:9" ht="12.75">
      <c r="A2552"/>
      <c r="B2552"/>
      <c r="C2552"/>
      <c r="D2552"/>
      <c r="E2552"/>
      <c r="F2552"/>
      <c r="G2552" s="5"/>
      <c r="H2552"/>
      <c r="I2552"/>
    </row>
    <row r="2553" spans="1:9" ht="12.75">
      <c r="A2553"/>
      <c r="B2553"/>
      <c r="C2553"/>
      <c r="D2553"/>
      <c r="E2553"/>
      <c r="F2553"/>
      <c r="G2553" s="5"/>
      <c r="H2553"/>
      <c r="I2553"/>
    </row>
    <row r="2554" spans="1:9" ht="12.75">
      <c r="A2554"/>
      <c r="B2554"/>
      <c r="C2554"/>
      <c r="D2554"/>
      <c r="E2554"/>
      <c r="F2554"/>
      <c r="G2554" s="5"/>
      <c r="H2554"/>
      <c r="I2554"/>
    </row>
    <row r="2555" spans="1:9" ht="12.75">
      <c r="A2555"/>
      <c r="B2555"/>
      <c r="C2555"/>
      <c r="D2555"/>
      <c r="E2555"/>
      <c r="F2555"/>
      <c r="G2555" s="5"/>
      <c r="H2555"/>
      <c r="I2555"/>
    </row>
    <row r="2556" spans="1:9" ht="12.75">
      <c r="A2556"/>
      <c r="B2556"/>
      <c r="C2556"/>
      <c r="D2556"/>
      <c r="E2556"/>
      <c r="F2556"/>
      <c r="G2556" s="5"/>
      <c r="H2556"/>
      <c r="I2556"/>
    </row>
    <row r="2557" spans="1:9" ht="12.75">
      <c r="A2557"/>
      <c r="B2557"/>
      <c r="C2557"/>
      <c r="D2557"/>
      <c r="E2557"/>
      <c r="F2557"/>
      <c r="G2557" s="5"/>
      <c r="H2557"/>
      <c r="I2557"/>
    </row>
    <row r="2558" spans="1:9" ht="12.75">
      <c r="A2558"/>
      <c r="B2558"/>
      <c r="C2558"/>
      <c r="D2558"/>
      <c r="E2558"/>
      <c r="F2558"/>
      <c r="G2558" s="5"/>
      <c r="H2558"/>
      <c r="I2558"/>
    </row>
    <row r="2559" spans="1:9" ht="12.75">
      <c r="A2559"/>
      <c r="B2559"/>
      <c r="C2559"/>
      <c r="D2559"/>
      <c r="E2559"/>
      <c r="F2559"/>
      <c r="G2559" s="5"/>
      <c r="H2559"/>
      <c r="I2559"/>
    </row>
    <row r="2560" spans="1:9" ht="12.75">
      <c r="A2560"/>
      <c r="B2560"/>
      <c r="C2560"/>
      <c r="D2560"/>
      <c r="E2560"/>
      <c r="F2560"/>
      <c r="G2560" s="5"/>
      <c r="H2560"/>
      <c r="I2560"/>
    </row>
    <row r="2561" spans="1:9" ht="12.75">
      <c r="A2561"/>
      <c r="B2561"/>
      <c r="C2561"/>
      <c r="D2561"/>
      <c r="E2561"/>
      <c r="F2561"/>
      <c r="G2561" s="5"/>
      <c r="H2561"/>
      <c r="I2561"/>
    </row>
    <row r="2562" spans="1:9" ht="12.75">
      <c r="A2562"/>
      <c r="B2562"/>
      <c r="C2562"/>
      <c r="D2562"/>
      <c r="E2562"/>
      <c r="F2562"/>
      <c r="G2562" s="5"/>
      <c r="H2562"/>
      <c r="I2562"/>
    </row>
    <row r="2563" spans="1:9" ht="12.75">
      <c r="A2563"/>
      <c r="B2563"/>
      <c r="C2563"/>
      <c r="D2563"/>
      <c r="E2563"/>
      <c r="F2563"/>
      <c r="G2563" s="5"/>
      <c r="H2563"/>
      <c r="I2563"/>
    </row>
    <row r="2564" spans="1:9" ht="12.75">
      <c r="A2564"/>
      <c r="B2564"/>
      <c r="C2564"/>
      <c r="D2564"/>
      <c r="E2564"/>
      <c r="F2564"/>
      <c r="G2564" s="5"/>
      <c r="H2564"/>
      <c r="I2564"/>
    </row>
    <row r="2565" spans="1:9" ht="12.75">
      <c r="A2565"/>
      <c r="B2565"/>
      <c r="C2565"/>
      <c r="D2565"/>
      <c r="E2565"/>
      <c r="F2565"/>
      <c r="G2565" s="5"/>
      <c r="H2565"/>
      <c r="I2565"/>
    </row>
    <row r="2566" spans="1:9" ht="12.75">
      <c r="A2566"/>
      <c r="B2566"/>
      <c r="C2566"/>
      <c r="D2566"/>
      <c r="E2566"/>
      <c r="F2566"/>
      <c r="G2566" s="5"/>
      <c r="H2566"/>
      <c r="I2566"/>
    </row>
    <row r="2567" spans="1:9" ht="12.75">
      <c r="A2567"/>
      <c r="B2567"/>
      <c r="C2567"/>
      <c r="D2567"/>
      <c r="E2567"/>
      <c r="F2567"/>
      <c r="G2567" s="5"/>
      <c r="H2567"/>
      <c r="I2567"/>
    </row>
    <row r="2568" spans="1:9" ht="12.75">
      <c r="A2568"/>
      <c r="B2568"/>
      <c r="C2568"/>
      <c r="D2568"/>
      <c r="E2568"/>
      <c r="F2568"/>
      <c r="G2568" s="5"/>
      <c r="H2568"/>
      <c r="I2568"/>
    </row>
    <row r="2569" spans="1:9" ht="12.75">
      <c r="A2569"/>
      <c r="B2569"/>
      <c r="C2569"/>
      <c r="D2569"/>
      <c r="E2569"/>
      <c r="F2569"/>
      <c r="G2569" s="5"/>
      <c r="H2569"/>
      <c r="I2569"/>
    </row>
    <row r="2570" spans="1:9" ht="12.75">
      <c r="A2570"/>
      <c r="B2570"/>
      <c r="C2570"/>
      <c r="D2570"/>
      <c r="E2570"/>
      <c r="F2570"/>
      <c r="G2570" s="5"/>
      <c r="H2570"/>
      <c r="I2570"/>
    </row>
    <row r="2571" spans="1:9" ht="12.75">
      <c r="A2571"/>
      <c r="B2571"/>
      <c r="C2571"/>
      <c r="D2571"/>
      <c r="E2571"/>
      <c r="F2571"/>
      <c r="G2571" s="5"/>
      <c r="H2571"/>
      <c r="I2571"/>
    </row>
    <row r="2572" spans="1:9" ht="12.75">
      <c r="A2572"/>
      <c r="B2572"/>
      <c r="C2572"/>
      <c r="D2572"/>
      <c r="E2572"/>
      <c r="F2572"/>
      <c r="G2572" s="5"/>
      <c r="H2572"/>
      <c r="I2572"/>
    </row>
    <row r="2573" spans="1:9" ht="12.75">
      <c r="A2573"/>
      <c r="B2573"/>
      <c r="C2573"/>
      <c r="D2573"/>
      <c r="E2573"/>
      <c r="F2573"/>
      <c r="G2573" s="5"/>
      <c r="H2573"/>
      <c r="I2573"/>
    </row>
    <row r="2574" spans="1:9" ht="12.75">
      <c r="A2574"/>
      <c r="B2574"/>
      <c r="C2574"/>
      <c r="D2574"/>
      <c r="E2574"/>
      <c r="F2574"/>
      <c r="G2574" s="5"/>
      <c r="H2574"/>
      <c r="I2574"/>
    </row>
    <row r="2575" spans="1:9" ht="12.75">
      <c r="A2575"/>
      <c r="B2575"/>
      <c r="C2575"/>
      <c r="D2575"/>
      <c r="E2575"/>
      <c r="F2575"/>
      <c r="G2575" s="5"/>
      <c r="H2575"/>
      <c r="I2575"/>
    </row>
    <row r="2576" spans="1:9" ht="12.75">
      <c r="A2576"/>
      <c r="B2576"/>
      <c r="C2576"/>
      <c r="D2576"/>
      <c r="E2576"/>
      <c r="F2576"/>
      <c r="G2576" s="5"/>
      <c r="H2576"/>
      <c r="I2576"/>
    </row>
    <row r="2577" spans="1:9" ht="12.75">
      <c r="A2577"/>
      <c r="B2577"/>
      <c r="C2577"/>
      <c r="D2577"/>
      <c r="E2577"/>
      <c r="F2577"/>
      <c r="G2577" s="5"/>
      <c r="H2577"/>
      <c r="I2577"/>
    </row>
    <row r="2578" spans="1:9" ht="12.75">
      <c r="A2578"/>
      <c r="B2578"/>
      <c r="C2578"/>
      <c r="D2578"/>
      <c r="E2578"/>
      <c r="F2578"/>
      <c r="G2578" s="5"/>
      <c r="H2578"/>
      <c r="I2578"/>
    </row>
    <row r="2579" spans="1:9" ht="12.75">
      <c r="A2579"/>
      <c r="B2579"/>
      <c r="C2579"/>
      <c r="D2579"/>
      <c r="E2579"/>
      <c r="F2579"/>
      <c r="G2579" s="5"/>
      <c r="H2579"/>
      <c r="I2579"/>
    </row>
    <row r="2580" spans="1:9" ht="12.75">
      <c r="A2580"/>
      <c r="B2580"/>
      <c r="C2580"/>
      <c r="D2580"/>
      <c r="E2580"/>
      <c r="F2580"/>
      <c r="G2580" s="5"/>
      <c r="H2580"/>
      <c r="I2580"/>
    </row>
    <row r="2581" spans="1:9" ht="12.75">
      <c r="A2581"/>
      <c r="B2581"/>
      <c r="C2581"/>
      <c r="D2581"/>
      <c r="E2581"/>
      <c r="F2581"/>
      <c r="G2581" s="5"/>
      <c r="H2581"/>
      <c r="I2581"/>
    </row>
    <row r="2582" spans="1:9" ht="12.75">
      <c r="A2582"/>
      <c r="B2582"/>
      <c r="C2582"/>
      <c r="D2582"/>
      <c r="E2582"/>
      <c r="F2582"/>
      <c r="G2582" s="5"/>
      <c r="H2582"/>
      <c r="I2582"/>
    </row>
    <row r="2583" spans="1:9" ht="12.75">
      <c r="A2583"/>
      <c r="B2583"/>
      <c r="C2583"/>
      <c r="D2583"/>
      <c r="E2583"/>
      <c r="F2583"/>
      <c r="G2583" s="5"/>
      <c r="H2583"/>
      <c r="I2583"/>
    </row>
    <row r="2584" spans="1:9" ht="12.75">
      <c r="A2584"/>
      <c r="B2584"/>
      <c r="C2584"/>
      <c r="D2584"/>
      <c r="E2584"/>
      <c r="F2584"/>
      <c r="G2584" s="5"/>
      <c r="H2584"/>
      <c r="I2584"/>
    </row>
    <row r="2585" spans="1:9" ht="12.75">
      <c r="A2585"/>
      <c r="B2585"/>
      <c r="C2585"/>
      <c r="D2585"/>
      <c r="E2585"/>
      <c r="F2585"/>
      <c r="G2585" s="5"/>
      <c r="H2585"/>
      <c r="I2585"/>
    </row>
    <row r="2586" spans="1:9" ht="12.75">
      <c r="A2586"/>
      <c r="B2586"/>
      <c r="C2586"/>
      <c r="D2586"/>
      <c r="E2586"/>
      <c r="F2586"/>
      <c r="G2586" s="5"/>
      <c r="H2586"/>
      <c r="I2586"/>
    </row>
    <row r="2587" spans="1:9" ht="12.75">
      <c r="A2587"/>
      <c r="B2587"/>
      <c r="C2587"/>
      <c r="D2587"/>
      <c r="E2587"/>
      <c r="F2587"/>
      <c r="G2587" s="5"/>
      <c r="H2587"/>
      <c r="I2587"/>
    </row>
    <row r="2588" spans="1:9" ht="12.75">
      <c r="A2588"/>
      <c r="B2588"/>
      <c r="C2588"/>
      <c r="D2588"/>
      <c r="E2588"/>
      <c r="F2588"/>
      <c r="G2588" s="5"/>
      <c r="H2588"/>
      <c r="I2588"/>
    </row>
    <row r="2589" spans="1:9" ht="12.75">
      <c r="A2589"/>
      <c r="B2589"/>
      <c r="C2589"/>
      <c r="D2589"/>
      <c r="E2589"/>
      <c r="F2589"/>
      <c r="G2589" s="5"/>
      <c r="H2589"/>
      <c r="I2589"/>
    </row>
    <row r="2590" spans="1:9" ht="12.75">
      <c r="A2590"/>
      <c r="B2590"/>
      <c r="C2590"/>
      <c r="D2590"/>
      <c r="E2590"/>
      <c r="F2590"/>
      <c r="G2590" s="5"/>
      <c r="H2590"/>
      <c r="I2590"/>
    </row>
    <row r="2591" spans="1:9" ht="12.75">
      <c r="A2591"/>
      <c r="B2591"/>
      <c r="C2591"/>
      <c r="D2591"/>
      <c r="E2591"/>
      <c r="F2591"/>
      <c r="G2591" s="5"/>
      <c r="H2591"/>
      <c r="I2591"/>
    </row>
    <row r="2592" spans="1:9" ht="12.75">
      <c r="A2592"/>
      <c r="B2592"/>
      <c r="C2592"/>
      <c r="D2592"/>
      <c r="E2592"/>
      <c r="F2592"/>
      <c r="G2592" s="5"/>
      <c r="H2592"/>
      <c r="I2592"/>
    </row>
    <row r="2593" spans="1:9" ht="12.75">
      <c r="A2593"/>
      <c r="B2593"/>
      <c r="C2593"/>
      <c r="D2593"/>
      <c r="E2593"/>
      <c r="F2593"/>
      <c r="G2593" s="5"/>
      <c r="H2593"/>
      <c r="I2593"/>
    </row>
    <row r="2594" spans="1:9" ht="12.75">
      <c r="A2594"/>
      <c r="B2594"/>
      <c r="C2594"/>
      <c r="D2594"/>
      <c r="E2594"/>
      <c r="F2594"/>
      <c r="G2594" s="5"/>
      <c r="H2594"/>
      <c r="I2594"/>
    </row>
    <row r="2595" spans="1:9" ht="12.75">
      <c r="A2595"/>
      <c r="B2595"/>
      <c r="C2595"/>
      <c r="D2595"/>
      <c r="E2595"/>
      <c r="F2595"/>
      <c r="G2595" s="5"/>
      <c r="H2595"/>
      <c r="I2595"/>
    </row>
    <row r="2596" spans="1:9" ht="12.75">
      <c r="A2596"/>
      <c r="B2596"/>
      <c r="C2596"/>
      <c r="D2596"/>
      <c r="E2596"/>
      <c r="F2596"/>
      <c r="G2596" s="5"/>
      <c r="H2596"/>
      <c r="I2596"/>
    </row>
    <row r="2597" spans="1:9" ht="12.75">
      <c r="A2597"/>
      <c r="B2597"/>
      <c r="C2597"/>
      <c r="D2597"/>
      <c r="E2597"/>
      <c r="F2597"/>
      <c r="G2597" s="5"/>
      <c r="H2597"/>
      <c r="I2597"/>
    </row>
    <row r="2598" spans="1:9" ht="12.75">
      <c r="A2598"/>
      <c r="B2598"/>
      <c r="C2598"/>
      <c r="D2598"/>
      <c r="E2598"/>
      <c r="F2598"/>
      <c r="G2598" s="5"/>
      <c r="H2598"/>
      <c r="I2598"/>
    </row>
    <row r="2599" spans="1:9" ht="12.75">
      <c r="A2599"/>
      <c r="B2599"/>
      <c r="C2599"/>
      <c r="D2599"/>
      <c r="E2599"/>
      <c r="F2599"/>
      <c r="G2599" s="5"/>
      <c r="H2599"/>
      <c r="I2599"/>
    </row>
    <row r="2600" spans="1:9" ht="12.75">
      <c r="A2600"/>
      <c r="B2600"/>
      <c r="C2600"/>
      <c r="D2600"/>
      <c r="E2600"/>
      <c r="F2600"/>
      <c r="G2600" s="5"/>
      <c r="H2600"/>
      <c r="I2600"/>
    </row>
    <row r="2601" spans="1:9" ht="12.75">
      <c r="A2601"/>
      <c r="B2601"/>
      <c r="C2601"/>
      <c r="D2601"/>
      <c r="E2601"/>
      <c r="F2601"/>
      <c r="G2601" s="5"/>
      <c r="H2601"/>
      <c r="I2601"/>
    </row>
    <row r="2602" spans="1:9" ht="12.75">
      <c r="A2602"/>
      <c r="B2602"/>
      <c r="C2602"/>
      <c r="D2602"/>
      <c r="E2602"/>
      <c r="F2602"/>
      <c r="G2602" s="5"/>
      <c r="H2602"/>
      <c r="I2602"/>
    </row>
    <row r="2603" spans="1:9" ht="12.75">
      <c r="A2603"/>
      <c r="B2603"/>
      <c r="C2603"/>
      <c r="D2603"/>
      <c r="E2603"/>
      <c r="F2603"/>
      <c r="G2603" s="5"/>
      <c r="H2603"/>
      <c r="I2603"/>
    </row>
    <row r="2604" spans="1:9" ht="12.75">
      <c r="A2604"/>
      <c r="B2604"/>
      <c r="C2604"/>
      <c r="D2604"/>
      <c r="E2604"/>
      <c r="F2604"/>
      <c r="G2604" s="5"/>
      <c r="H2604"/>
      <c r="I2604"/>
    </row>
    <row r="2605" spans="1:9" ht="12.75">
      <c r="A2605"/>
      <c r="B2605"/>
      <c r="C2605"/>
      <c r="D2605"/>
      <c r="E2605"/>
      <c r="F2605"/>
      <c r="G2605" s="5"/>
      <c r="H2605"/>
      <c r="I2605"/>
    </row>
    <row r="2606" spans="1:9" ht="12.75">
      <c r="A2606"/>
      <c r="B2606"/>
      <c r="C2606"/>
      <c r="D2606"/>
      <c r="E2606"/>
      <c r="F2606"/>
      <c r="G2606" s="5"/>
      <c r="H2606"/>
      <c r="I2606"/>
    </row>
    <row r="2607" spans="1:9" ht="12.75">
      <c r="A2607"/>
      <c r="B2607"/>
      <c r="C2607"/>
      <c r="D2607"/>
      <c r="E2607"/>
      <c r="F2607"/>
      <c r="G2607" s="5"/>
      <c r="H2607"/>
      <c r="I2607"/>
    </row>
    <row r="2608" spans="1:9" ht="12.75">
      <c r="A2608"/>
      <c r="B2608"/>
      <c r="C2608"/>
      <c r="D2608"/>
      <c r="E2608"/>
      <c r="F2608"/>
      <c r="G2608" s="5"/>
      <c r="H2608"/>
      <c r="I2608"/>
    </row>
    <row r="2609" spans="1:9" ht="12.75">
      <c r="A2609"/>
      <c r="B2609"/>
      <c r="C2609"/>
      <c r="D2609"/>
      <c r="E2609"/>
      <c r="F2609"/>
      <c r="G2609" s="5"/>
      <c r="H2609"/>
      <c r="I2609"/>
    </row>
    <row r="2610" spans="1:9" ht="12.75">
      <c r="A2610"/>
      <c r="B2610"/>
      <c r="C2610"/>
      <c r="D2610"/>
      <c r="E2610"/>
      <c r="F2610"/>
      <c r="G2610" s="5"/>
      <c r="H2610"/>
      <c r="I2610"/>
    </row>
    <row r="2611" spans="1:9" ht="12.75">
      <c r="A2611"/>
      <c r="B2611"/>
      <c r="C2611"/>
      <c r="D2611"/>
      <c r="E2611"/>
      <c r="F2611"/>
      <c r="G2611" s="5"/>
      <c r="H2611"/>
      <c r="I2611"/>
    </row>
    <row r="2612" spans="1:9" ht="12.75">
      <c r="A2612"/>
      <c r="B2612"/>
      <c r="C2612"/>
      <c r="D2612"/>
      <c r="E2612"/>
      <c r="F2612"/>
      <c r="G2612" s="5"/>
      <c r="H2612"/>
      <c r="I2612"/>
    </row>
    <row r="2613" spans="1:9" ht="12.75">
      <c r="A2613"/>
      <c r="B2613"/>
      <c r="C2613"/>
      <c r="D2613"/>
      <c r="E2613"/>
      <c r="F2613"/>
      <c r="G2613" s="5"/>
      <c r="H2613"/>
      <c r="I2613"/>
    </row>
    <row r="2614" spans="1:9" ht="12.75">
      <c r="A2614"/>
      <c r="B2614"/>
      <c r="C2614"/>
      <c r="D2614"/>
      <c r="E2614"/>
      <c r="F2614"/>
      <c r="G2614" s="5"/>
      <c r="H2614"/>
      <c r="I2614"/>
    </row>
    <row r="2615" spans="1:9" ht="12.75">
      <c r="A2615"/>
      <c r="B2615"/>
      <c r="C2615"/>
      <c r="D2615"/>
      <c r="E2615"/>
      <c r="F2615"/>
      <c r="G2615" s="5"/>
      <c r="H2615"/>
      <c r="I2615"/>
    </row>
    <row r="2616" spans="1:9" ht="12.75">
      <c r="A2616"/>
      <c r="B2616"/>
      <c r="C2616"/>
      <c r="D2616"/>
      <c r="E2616"/>
      <c r="F2616"/>
      <c r="G2616" s="5"/>
      <c r="H2616"/>
      <c r="I2616"/>
    </row>
    <row r="2617" spans="1:9" ht="12.75">
      <c r="A2617"/>
      <c r="B2617"/>
      <c r="C2617"/>
      <c r="D2617"/>
      <c r="E2617"/>
      <c r="F2617"/>
      <c r="G2617" s="5"/>
      <c r="H2617"/>
      <c r="I2617"/>
    </row>
    <row r="2618" spans="1:9" ht="12.75">
      <c r="A2618"/>
      <c r="B2618"/>
      <c r="C2618"/>
      <c r="D2618"/>
      <c r="E2618"/>
      <c r="F2618"/>
      <c r="G2618" s="5"/>
      <c r="H2618"/>
      <c r="I2618"/>
    </row>
    <row r="2619" spans="1:9" ht="12.75">
      <c r="A2619"/>
      <c r="B2619"/>
      <c r="C2619"/>
      <c r="D2619"/>
      <c r="E2619"/>
      <c r="F2619"/>
      <c r="G2619" s="5"/>
      <c r="H2619"/>
      <c r="I2619"/>
    </row>
    <row r="2620" spans="1:9" ht="12.75">
      <c r="A2620"/>
      <c r="B2620"/>
      <c r="C2620"/>
      <c r="D2620"/>
      <c r="E2620"/>
      <c r="F2620"/>
      <c r="G2620" s="5"/>
      <c r="H2620"/>
      <c r="I2620"/>
    </row>
    <row r="2621" spans="1:9" ht="12.75">
      <c r="A2621"/>
      <c r="B2621"/>
      <c r="C2621"/>
      <c r="D2621"/>
      <c r="E2621"/>
      <c r="F2621"/>
      <c r="G2621" s="5"/>
      <c r="H2621"/>
      <c r="I2621"/>
    </row>
    <row r="2622" spans="1:9" ht="12.75">
      <c r="A2622"/>
      <c r="B2622"/>
      <c r="C2622"/>
      <c r="D2622"/>
      <c r="E2622"/>
      <c r="F2622"/>
      <c r="G2622" s="5"/>
      <c r="H2622"/>
      <c r="I2622"/>
    </row>
    <row r="2623" spans="1:9" ht="12.75">
      <c r="A2623"/>
      <c r="B2623"/>
      <c r="C2623"/>
      <c r="D2623"/>
      <c r="E2623"/>
      <c r="F2623"/>
      <c r="G2623" s="5"/>
      <c r="H2623"/>
      <c r="I2623"/>
    </row>
    <row r="2624" spans="1:9" ht="12.75">
      <c r="A2624"/>
      <c r="B2624"/>
      <c r="C2624"/>
      <c r="D2624"/>
      <c r="E2624"/>
      <c r="F2624"/>
      <c r="G2624" s="5"/>
      <c r="H2624"/>
      <c r="I2624"/>
    </row>
    <row r="2625" spans="1:9" ht="12.75">
      <c r="A2625"/>
      <c r="B2625"/>
      <c r="C2625"/>
      <c r="D2625"/>
      <c r="E2625"/>
      <c r="F2625"/>
      <c r="G2625" s="5"/>
      <c r="H2625"/>
      <c r="I2625"/>
    </row>
    <row r="2626" spans="1:9" ht="12.75">
      <c r="A2626"/>
      <c r="B2626"/>
      <c r="C2626"/>
      <c r="D2626"/>
      <c r="E2626"/>
      <c r="F2626"/>
      <c r="G2626" s="5"/>
      <c r="H2626"/>
      <c r="I2626"/>
    </row>
    <row r="2627" spans="1:9" ht="12.75">
      <c r="A2627"/>
      <c r="B2627"/>
      <c r="C2627"/>
      <c r="D2627"/>
      <c r="E2627"/>
      <c r="F2627"/>
      <c r="G2627" s="5"/>
      <c r="H2627"/>
      <c r="I2627"/>
    </row>
    <row r="2628" spans="1:9" ht="12.75">
      <c r="A2628"/>
      <c r="B2628"/>
      <c r="C2628"/>
      <c r="D2628"/>
      <c r="E2628"/>
      <c r="F2628"/>
      <c r="G2628" s="5"/>
      <c r="H2628"/>
      <c r="I2628"/>
    </row>
    <row r="2629" spans="1:9" ht="12.75">
      <c r="A2629"/>
      <c r="B2629"/>
      <c r="C2629"/>
      <c r="D2629"/>
      <c r="E2629"/>
      <c r="F2629"/>
      <c r="G2629" s="5"/>
      <c r="H2629"/>
      <c r="I2629"/>
    </row>
    <row r="2630" spans="1:9" ht="12.75">
      <c r="A2630"/>
      <c r="B2630"/>
      <c r="C2630"/>
      <c r="D2630"/>
      <c r="E2630"/>
      <c r="F2630"/>
      <c r="G2630" s="5"/>
      <c r="H2630"/>
      <c r="I2630"/>
    </row>
    <row r="2631" spans="1:9" ht="12.75">
      <c r="A2631"/>
      <c r="B2631"/>
      <c r="C2631"/>
      <c r="D2631"/>
      <c r="E2631"/>
      <c r="F2631"/>
      <c r="G2631" s="5"/>
      <c r="H2631"/>
      <c r="I2631"/>
    </row>
    <row r="2632" spans="1:9" ht="12.75">
      <c r="A2632"/>
      <c r="B2632"/>
      <c r="C2632"/>
      <c r="D2632"/>
      <c r="E2632"/>
      <c r="F2632"/>
      <c r="G2632" s="5"/>
      <c r="H2632"/>
      <c r="I2632"/>
    </row>
    <row r="2633" spans="1:9" ht="12.75">
      <c r="A2633"/>
      <c r="B2633"/>
      <c r="C2633"/>
      <c r="D2633"/>
      <c r="E2633"/>
      <c r="F2633"/>
      <c r="G2633" s="5"/>
      <c r="H2633"/>
      <c r="I2633"/>
    </row>
    <row r="2634" spans="1:9" ht="12.75">
      <c r="A2634"/>
      <c r="B2634"/>
      <c r="C2634"/>
      <c r="D2634"/>
      <c r="E2634"/>
      <c r="F2634"/>
      <c r="G2634" s="5"/>
      <c r="H2634"/>
      <c r="I2634"/>
    </row>
    <row r="2635" spans="1:9" ht="12.75">
      <c r="A2635"/>
      <c r="B2635"/>
      <c r="C2635"/>
      <c r="D2635"/>
      <c r="E2635"/>
      <c r="F2635"/>
      <c r="G2635" s="5"/>
      <c r="H2635"/>
      <c r="I2635"/>
    </row>
    <row r="2636" spans="1:9" ht="12.75">
      <c r="A2636"/>
      <c r="B2636"/>
      <c r="C2636"/>
      <c r="D2636"/>
      <c r="E2636"/>
      <c r="F2636"/>
      <c r="G2636" s="5"/>
      <c r="H2636"/>
      <c r="I2636"/>
    </row>
    <row r="2637" spans="1:9" ht="12.75">
      <c r="A2637"/>
      <c r="B2637"/>
      <c r="C2637"/>
      <c r="D2637"/>
      <c r="E2637"/>
      <c r="F2637"/>
      <c r="G2637" s="5"/>
      <c r="H2637"/>
      <c r="I2637"/>
    </row>
    <row r="2638" spans="1:9" ht="12.75">
      <c r="A2638"/>
      <c r="B2638"/>
      <c r="C2638"/>
      <c r="D2638"/>
      <c r="E2638"/>
      <c r="F2638"/>
      <c r="G2638" s="5"/>
      <c r="H2638"/>
      <c r="I2638"/>
    </row>
    <row r="2639" spans="1:9" ht="12.75">
      <c r="A2639"/>
      <c r="B2639"/>
      <c r="C2639"/>
      <c r="D2639"/>
      <c r="E2639"/>
      <c r="F2639"/>
      <c r="G2639" s="5"/>
      <c r="H2639"/>
      <c r="I2639"/>
    </row>
    <row r="2640" spans="1:9" ht="12.75">
      <c r="A2640"/>
      <c r="B2640"/>
      <c r="C2640"/>
      <c r="D2640"/>
      <c r="E2640"/>
      <c r="F2640"/>
      <c r="G2640" s="5"/>
      <c r="H2640"/>
      <c r="I2640"/>
    </row>
    <row r="2641" spans="1:9" ht="12.75">
      <c r="A2641"/>
      <c r="B2641"/>
      <c r="C2641"/>
      <c r="D2641"/>
      <c r="E2641"/>
      <c r="F2641"/>
      <c r="G2641" s="5"/>
      <c r="H2641"/>
      <c r="I2641"/>
    </row>
    <row r="2642" spans="1:9" ht="12.75">
      <c r="A2642"/>
      <c r="B2642"/>
      <c r="C2642"/>
      <c r="D2642"/>
      <c r="E2642"/>
      <c r="F2642"/>
      <c r="G2642" s="5"/>
      <c r="H2642"/>
      <c r="I2642"/>
    </row>
    <row r="2643" spans="1:9" ht="12.75">
      <c r="A2643"/>
      <c r="B2643"/>
      <c r="C2643"/>
      <c r="D2643"/>
      <c r="E2643"/>
      <c r="F2643"/>
      <c r="G2643" s="5"/>
      <c r="H2643"/>
      <c r="I2643"/>
    </row>
    <row r="2644" spans="1:9" ht="12.75">
      <c r="A2644"/>
      <c r="B2644"/>
      <c r="C2644"/>
      <c r="D2644"/>
      <c r="E2644"/>
      <c r="F2644"/>
      <c r="G2644" s="5"/>
      <c r="H2644"/>
      <c r="I2644"/>
    </row>
    <row r="2645" spans="1:9" ht="12.75">
      <c r="A2645"/>
      <c r="B2645"/>
      <c r="C2645"/>
      <c r="D2645"/>
      <c r="E2645"/>
      <c r="F2645"/>
      <c r="G2645" s="5"/>
      <c r="H2645"/>
      <c r="I2645"/>
    </row>
    <row r="2646" spans="1:9" ht="12.75">
      <c r="A2646"/>
      <c r="B2646"/>
      <c r="C2646"/>
      <c r="D2646"/>
      <c r="E2646"/>
      <c r="F2646"/>
      <c r="G2646" s="5"/>
      <c r="H2646"/>
      <c r="I2646"/>
    </row>
    <row r="2647" spans="1:9" ht="12.75">
      <c r="A2647"/>
      <c r="B2647"/>
      <c r="C2647"/>
      <c r="D2647"/>
      <c r="E2647"/>
      <c r="F2647"/>
      <c r="G2647" s="5"/>
      <c r="H2647"/>
      <c r="I2647"/>
    </row>
    <row r="2648" spans="1:9" ht="12.75">
      <c r="A2648"/>
      <c r="B2648"/>
      <c r="C2648"/>
      <c r="D2648"/>
      <c r="E2648"/>
      <c r="F2648"/>
      <c r="G2648" s="5"/>
      <c r="H2648"/>
      <c r="I2648"/>
    </row>
    <row r="2649" spans="1:9" ht="12.75">
      <c r="A2649"/>
      <c r="B2649"/>
      <c r="C2649"/>
      <c r="D2649"/>
      <c r="E2649"/>
      <c r="F2649"/>
      <c r="G2649" s="5"/>
      <c r="H2649"/>
      <c r="I2649"/>
    </row>
    <row r="2650" spans="1:9" ht="12.75">
      <c r="A2650"/>
      <c r="B2650"/>
      <c r="C2650"/>
      <c r="D2650"/>
      <c r="E2650"/>
      <c r="F2650"/>
      <c r="G2650" s="5"/>
      <c r="H2650"/>
      <c r="I2650"/>
    </row>
    <row r="2651" spans="1:9" ht="12.75">
      <c r="A2651"/>
      <c r="B2651"/>
      <c r="C2651"/>
      <c r="D2651"/>
      <c r="E2651"/>
      <c r="F2651"/>
      <c r="G2651" s="5"/>
      <c r="H2651"/>
      <c r="I2651"/>
    </row>
    <row r="2652" spans="1:9" ht="12.75">
      <c r="A2652"/>
      <c r="B2652"/>
      <c r="C2652"/>
      <c r="D2652"/>
      <c r="E2652"/>
      <c r="F2652"/>
      <c r="G2652" s="5"/>
      <c r="H2652"/>
      <c r="I2652"/>
    </row>
    <row r="2653" spans="1:9" ht="12.75">
      <c r="A2653"/>
      <c r="B2653"/>
      <c r="C2653"/>
      <c r="D2653"/>
      <c r="E2653"/>
      <c r="F2653"/>
      <c r="G2653" s="5"/>
      <c r="H2653"/>
      <c r="I2653"/>
    </row>
    <row r="2654" spans="1:9" ht="12.75">
      <c r="A2654"/>
      <c r="B2654"/>
      <c r="C2654"/>
      <c r="D2654"/>
      <c r="E2654"/>
      <c r="F2654"/>
      <c r="G2654" s="5"/>
      <c r="H2654"/>
      <c r="I2654"/>
    </row>
    <row r="2655" spans="1:9" ht="12.75">
      <c r="A2655"/>
      <c r="B2655"/>
      <c r="C2655"/>
      <c r="D2655"/>
      <c r="E2655"/>
      <c r="F2655"/>
      <c r="G2655" s="5"/>
      <c r="H2655"/>
      <c r="I2655"/>
    </row>
    <row r="2656" spans="1:9" ht="12.75">
      <c r="A2656"/>
      <c r="B2656"/>
      <c r="C2656"/>
      <c r="D2656"/>
      <c r="E2656"/>
      <c r="F2656"/>
      <c r="G2656" s="5"/>
      <c r="H2656"/>
      <c r="I2656"/>
    </row>
    <row r="2657" spans="1:9" ht="12.75">
      <c r="A2657"/>
      <c r="B2657"/>
      <c r="C2657"/>
      <c r="D2657"/>
      <c r="E2657"/>
      <c r="F2657"/>
      <c r="G2657" s="5"/>
      <c r="H2657"/>
      <c r="I2657"/>
    </row>
    <row r="2658" spans="1:9" ht="12.75">
      <c r="A2658"/>
      <c r="B2658"/>
      <c r="C2658"/>
      <c r="D2658"/>
      <c r="E2658"/>
      <c r="F2658"/>
      <c r="G2658" s="5"/>
      <c r="H2658"/>
      <c r="I2658"/>
    </row>
    <row r="2659" spans="1:9" ht="12.75">
      <c r="A2659"/>
      <c r="B2659"/>
      <c r="C2659"/>
      <c r="D2659"/>
      <c r="E2659"/>
      <c r="F2659"/>
      <c r="G2659" s="5"/>
      <c r="H2659"/>
      <c r="I2659"/>
    </row>
    <row r="2660" spans="1:9" ht="12.75">
      <c r="A2660"/>
      <c r="B2660"/>
      <c r="C2660"/>
      <c r="D2660"/>
      <c r="E2660"/>
      <c r="F2660"/>
      <c r="G2660" s="5"/>
      <c r="H2660"/>
      <c r="I2660"/>
    </row>
    <row r="2661" spans="1:9" ht="12.75">
      <c r="A2661"/>
      <c r="B2661"/>
      <c r="C2661"/>
      <c r="D2661"/>
      <c r="E2661"/>
      <c r="F2661"/>
      <c r="G2661" s="5"/>
      <c r="H2661"/>
      <c r="I2661"/>
    </row>
    <row r="2662" spans="1:9" ht="12.75">
      <c r="A2662"/>
      <c r="B2662"/>
      <c r="C2662"/>
      <c r="D2662"/>
      <c r="E2662"/>
      <c r="F2662"/>
      <c r="G2662" s="5"/>
      <c r="H2662"/>
      <c r="I2662"/>
    </row>
    <row r="2663" spans="1:9" ht="12.75">
      <c r="A2663"/>
      <c r="B2663"/>
      <c r="C2663"/>
      <c r="D2663"/>
      <c r="E2663"/>
      <c r="F2663"/>
      <c r="G2663" s="5"/>
      <c r="H2663"/>
      <c r="I2663"/>
    </row>
    <row r="2664" spans="1:9" ht="12.75">
      <c r="A2664"/>
      <c r="B2664"/>
      <c r="C2664"/>
      <c r="D2664"/>
      <c r="E2664"/>
      <c r="F2664"/>
      <c r="G2664" s="5"/>
      <c r="H2664"/>
      <c r="I2664"/>
    </row>
    <row r="2665" spans="1:9" ht="12.75">
      <c r="A2665"/>
      <c r="B2665"/>
      <c r="C2665"/>
      <c r="D2665"/>
      <c r="E2665"/>
      <c r="F2665"/>
      <c r="G2665" s="5"/>
      <c r="H2665"/>
      <c r="I2665"/>
    </row>
    <row r="2666" spans="1:9" ht="12.75">
      <c r="A2666"/>
      <c r="B2666"/>
      <c r="C2666"/>
      <c r="D2666"/>
      <c r="E2666"/>
      <c r="F2666"/>
      <c r="G2666" s="5"/>
      <c r="H2666"/>
      <c r="I2666"/>
    </row>
    <row r="2667" spans="1:9" ht="12.75">
      <c r="A2667"/>
      <c r="B2667"/>
      <c r="C2667"/>
      <c r="D2667"/>
      <c r="E2667"/>
      <c r="F2667"/>
      <c r="G2667" s="5"/>
      <c r="H2667"/>
      <c r="I2667"/>
    </row>
    <row r="2668" spans="1:9" ht="12.75">
      <c r="A2668"/>
      <c r="B2668"/>
      <c r="C2668"/>
      <c r="D2668"/>
      <c r="E2668"/>
      <c r="F2668"/>
      <c r="G2668" s="5"/>
      <c r="H2668"/>
      <c r="I2668"/>
    </row>
    <row r="2669" spans="1:9" ht="12.75">
      <c r="A2669"/>
      <c r="B2669"/>
      <c r="C2669"/>
      <c r="D2669"/>
      <c r="E2669"/>
      <c r="F2669"/>
      <c r="G2669" s="5"/>
      <c r="H2669"/>
      <c r="I2669"/>
    </row>
    <row r="2670" spans="1:9" ht="12.75">
      <c r="A2670"/>
      <c r="B2670"/>
      <c r="C2670"/>
      <c r="D2670"/>
      <c r="E2670"/>
      <c r="F2670"/>
      <c r="G2670" s="5"/>
      <c r="H2670"/>
      <c r="I2670"/>
    </row>
    <row r="2671" spans="1:9" ht="12.75">
      <c r="A2671"/>
      <c r="B2671"/>
      <c r="C2671"/>
      <c r="D2671"/>
      <c r="E2671"/>
      <c r="F2671"/>
      <c r="G2671" s="5"/>
      <c r="H2671"/>
      <c r="I2671"/>
    </row>
    <row r="2672" spans="1:9" ht="12.75">
      <c r="A2672"/>
      <c r="B2672"/>
      <c r="C2672"/>
      <c r="D2672"/>
      <c r="E2672"/>
      <c r="F2672"/>
      <c r="G2672" s="5"/>
      <c r="H2672"/>
      <c r="I2672"/>
    </row>
    <row r="2673" spans="1:9" ht="12.75">
      <c r="A2673"/>
      <c r="B2673"/>
      <c r="C2673"/>
      <c r="D2673"/>
      <c r="E2673"/>
      <c r="F2673"/>
      <c r="G2673" s="5"/>
      <c r="H2673"/>
      <c r="I2673"/>
    </row>
    <row r="2674" spans="1:9" ht="12.75">
      <c r="A2674"/>
      <c r="B2674"/>
      <c r="C2674"/>
      <c r="D2674"/>
      <c r="E2674"/>
      <c r="F2674"/>
      <c r="G2674" s="5"/>
      <c r="H2674"/>
      <c r="I2674"/>
    </row>
    <row r="2675" spans="1:9" ht="12.75">
      <c r="A2675"/>
      <c r="B2675"/>
      <c r="C2675"/>
      <c r="D2675"/>
      <c r="E2675"/>
      <c r="F2675"/>
      <c r="G2675" s="5"/>
      <c r="H2675"/>
      <c r="I2675"/>
    </row>
    <row r="2676" spans="1:9" ht="12.75">
      <c r="A2676"/>
      <c r="B2676"/>
      <c r="C2676"/>
      <c r="D2676"/>
      <c r="E2676"/>
      <c r="F2676"/>
      <c r="G2676" s="5"/>
      <c r="H2676"/>
      <c r="I2676"/>
    </row>
    <row r="2677" spans="1:9" ht="12.75">
      <c r="A2677"/>
      <c r="B2677"/>
      <c r="C2677"/>
      <c r="D2677"/>
      <c r="E2677"/>
      <c r="F2677"/>
      <c r="G2677" s="5"/>
      <c r="H2677"/>
      <c r="I2677"/>
    </row>
    <row r="2678" spans="1:9" ht="12.75">
      <c r="A2678"/>
      <c r="B2678"/>
      <c r="C2678"/>
      <c r="D2678"/>
      <c r="E2678"/>
      <c r="F2678"/>
      <c r="G2678" s="5"/>
      <c r="H2678"/>
      <c r="I2678"/>
    </row>
    <row r="2679" spans="1:9" ht="12.75">
      <c r="A2679"/>
      <c r="B2679"/>
      <c r="C2679"/>
      <c r="D2679"/>
      <c r="E2679"/>
      <c r="F2679"/>
      <c r="G2679" s="5"/>
      <c r="H2679"/>
      <c r="I2679"/>
    </row>
    <row r="2680" spans="1:9" ht="12.75">
      <c r="A2680"/>
      <c r="B2680"/>
      <c r="C2680"/>
      <c r="D2680"/>
      <c r="E2680"/>
      <c r="F2680"/>
      <c r="G2680" s="5"/>
      <c r="H2680"/>
      <c r="I2680"/>
    </row>
    <row r="2681" spans="1:9" ht="12.75">
      <c r="A2681"/>
      <c r="B2681"/>
      <c r="C2681"/>
      <c r="D2681"/>
      <c r="E2681"/>
      <c r="F2681"/>
      <c r="G2681" s="5"/>
      <c r="H2681"/>
      <c r="I2681"/>
    </row>
    <row r="2682" spans="1:9" ht="12.75">
      <c r="A2682"/>
      <c r="B2682"/>
      <c r="C2682"/>
      <c r="D2682"/>
      <c r="E2682"/>
      <c r="F2682"/>
      <c r="G2682" s="5"/>
      <c r="H2682"/>
      <c r="I2682"/>
    </row>
    <row r="2683" spans="1:9" ht="12.75">
      <c r="A2683"/>
      <c r="B2683"/>
      <c r="C2683"/>
      <c r="D2683"/>
      <c r="E2683"/>
      <c r="F2683"/>
      <c r="G2683" s="5"/>
      <c r="H2683"/>
      <c r="I2683"/>
    </row>
    <row r="2684" spans="1:9" ht="12.75">
      <c r="A2684"/>
      <c r="B2684"/>
      <c r="C2684"/>
      <c r="D2684"/>
      <c r="E2684"/>
      <c r="F2684"/>
      <c r="G2684" s="5"/>
      <c r="H2684"/>
      <c r="I2684"/>
    </row>
    <row r="2685" spans="1:9" ht="12.75">
      <c r="A2685"/>
      <c r="B2685"/>
      <c r="C2685"/>
      <c r="D2685"/>
      <c r="E2685"/>
      <c r="F2685"/>
      <c r="G2685" s="5"/>
      <c r="H2685"/>
      <c r="I2685"/>
    </row>
    <row r="2686" spans="1:9" ht="12.75">
      <c r="A2686"/>
      <c r="B2686"/>
      <c r="C2686"/>
      <c r="D2686"/>
      <c r="E2686"/>
      <c r="F2686"/>
      <c r="G2686" s="5"/>
      <c r="H2686"/>
      <c r="I2686"/>
    </row>
    <row r="2687" spans="1:9" ht="12.75">
      <c r="A2687"/>
      <c r="B2687"/>
      <c r="C2687"/>
      <c r="D2687"/>
      <c r="E2687"/>
      <c r="F2687"/>
      <c r="G2687" s="5"/>
      <c r="H2687"/>
      <c r="I2687"/>
    </row>
    <row r="2688" spans="1:9" ht="12.75">
      <c r="A2688"/>
      <c r="B2688"/>
      <c r="C2688"/>
      <c r="D2688"/>
      <c r="E2688"/>
      <c r="F2688"/>
      <c r="G2688" s="5"/>
      <c r="H2688"/>
      <c r="I2688"/>
    </row>
    <row r="2689" spans="1:9" ht="12.75">
      <c r="A2689"/>
      <c r="B2689"/>
      <c r="C2689"/>
      <c r="D2689"/>
      <c r="E2689"/>
      <c r="F2689"/>
      <c r="G2689" s="5"/>
      <c r="H2689"/>
      <c r="I2689"/>
    </row>
    <row r="2690" spans="1:9" ht="12.75">
      <c r="A2690"/>
      <c r="B2690"/>
      <c r="C2690"/>
      <c r="D2690"/>
      <c r="E2690"/>
      <c r="F2690"/>
      <c r="G2690" s="5"/>
      <c r="H2690"/>
      <c r="I2690"/>
    </row>
    <row r="2691" spans="1:9" ht="12.75">
      <c r="A2691"/>
      <c r="B2691"/>
      <c r="C2691"/>
      <c r="D2691"/>
      <c r="E2691"/>
      <c r="F2691"/>
      <c r="G2691" s="5"/>
      <c r="H2691"/>
      <c r="I2691"/>
    </row>
    <row r="2692" spans="1:9" ht="12.75">
      <c r="A2692"/>
      <c r="B2692"/>
      <c r="C2692"/>
      <c r="D2692"/>
      <c r="E2692"/>
      <c r="F2692"/>
      <c r="G2692" s="5"/>
      <c r="H2692"/>
      <c r="I2692"/>
    </row>
    <row r="2693" spans="1:9" ht="12.75">
      <c r="A2693"/>
      <c r="B2693"/>
      <c r="C2693"/>
      <c r="D2693"/>
      <c r="E2693"/>
      <c r="F2693"/>
      <c r="G2693" s="5"/>
      <c r="H2693"/>
      <c r="I2693"/>
    </row>
    <row r="2694" spans="1:9" ht="12.75">
      <c r="A2694"/>
      <c r="B2694"/>
      <c r="C2694"/>
      <c r="D2694"/>
      <c r="E2694"/>
      <c r="F2694"/>
      <c r="G2694" s="5"/>
      <c r="H2694"/>
      <c r="I2694"/>
    </row>
    <row r="2695" spans="1:9" ht="12.75">
      <c r="A2695"/>
      <c r="B2695"/>
      <c r="C2695"/>
      <c r="D2695"/>
      <c r="E2695"/>
      <c r="F2695"/>
      <c r="G2695" s="5"/>
      <c r="H2695"/>
      <c r="I2695"/>
    </row>
    <row r="2696" spans="1:9" ht="12.75">
      <c r="A2696"/>
      <c r="B2696"/>
      <c r="C2696"/>
      <c r="D2696"/>
      <c r="E2696"/>
      <c r="F2696"/>
      <c r="G2696" s="5"/>
      <c r="H2696"/>
      <c r="I2696"/>
    </row>
    <row r="2697" spans="1:9" ht="12.75">
      <c r="A2697"/>
      <c r="B2697"/>
      <c r="C2697"/>
      <c r="D2697"/>
      <c r="E2697"/>
      <c r="F2697"/>
      <c r="G2697" s="5"/>
      <c r="H2697"/>
      <c r="I2697"/>
    </row>
    <row r="2698" spans="1:9" ht="12.75">
      <c r="A2698"/>
      <c r="B2698"/>
      <c r="C2698"/>
      <c r="D2698"/>
      <c r="E2698"/>
      <c r="F2698"/>
      <c r="G2698" s="5"/>
      <c r="H2698"/>
      <c r="I2698"/>
    </row>
    <row r="2699" spans="1:9" ht="12.75">
      <c r="A2699"/>
      <c r="B2699"/>
      <c r="C2699"/>
      <c r="D2699"/>
      <c r="E2699"/>
      <c r="F2699"/>
      <c r="G2699" s="5"/>
      <c r="H2699"/>
      <c r="I2699"/>
    </row>
    <row r="2700" spans="1:9" ht="12.75">
      <c r="A2700"/>
      <c r="B2700"/>
      <c r="C2700"/>
      <c r="D2700"/>
      <c r="E2700"/>
      <c r="F2700"/>
      <c r="G2700" s="5"/>
      <c r="H2700"/>
      <c r="I2700"/>
    </row>
    <row r="2701" spans="1:9" ht="12.75">
      <c r="A2701"/>
      <c r="B2701"/>
      <c r="C2701"/>
      <c r="D2701"/>
      <c r="E2701"/>
      <c r="F2701"/>
      <c r="G2701" s="5"/>
      <c r="H2701"/>
      <c r="I2701"/>
    </row>
    <row r="2702" spans="1:9" ht="12.75">
      <c r="A2702"/>
      <c r="B2702"/>
      <c r="C2702"/>
      <c r="D2702"/>
      <c r="E2702"/>
      <c r="F2702"/>
      <c r="G2702" s="5"/>
      <c r="H2702"/>
      <c r="I2702"/>
    </row>
    <row r="2703" spans="1:9" ht="12.75">
      <c r="A2703"/>
      <c r="B2703"/>
      <c r="C2703"/>
      <c r="D2703"/>
      <c r="E2703"/>
      <c r="F2703"/>
      <c r="G2703" s="5"/>
      <c r="H2703"/>
      <c r="I2703"/>
    </row>
    <row r="2704" spans="1:9" ht="12.75">
      <c r="A2704"/>
      <c r="B2704"/>
      <c r="C2704"/>
      <c r="D2704"/>
      <c r="E2704"/>
      <c r="F2704"/>
      <c r="G2704" s="5"/>
      <c r="H2704"/>
      <c r="I2704"/>
    </row>
    <row r="2705" spans="1:9" ht="12.75">
      <c r="A2705"/>
      <c r="B2705"/>
      <c r="C2705"/>
      <c r="D2705"/>
      <c r="E2705"/>
      <c r="F2705"/>
      <c r="G2705" s="5"/>
      <c r="H2705"/>
      <c r="I2705"/>
    </row>
    <row r="2706" spans="1:9" ht="12.75">
      <c r="A2706"/>
      <c r="B2706"/>
      <c r="C2706"/>
      <c r="D2706"/>
      <c r="E2706"/>
      <c r="F2706"/>
      <c r="G2706" s="5"/>
      <c r="H2706"/>
      <c r="I2706"/>
    </row>
    <row r="2707" spans="1:9" ht="12.75">
      <c r="A2707"/>
      <c r="B2707"/>
      <c r="C2707"/>
      <c r="D2707"/>
      <c r="E2707"/>
      <c r="F2707"/>
      <c r="G2707" s="5"/>
      <c r="H2707"/>
      <c r="I2707"/>
    </row>
    <row r="2708" spans="1:9" ht="12.75">
      <c r="A2708"/>
      <c r="B2708"/>
      <c r="C2708"/>
      <c r="D2708"/>
      <c r="E2708"/>
      <c r="F2708"/>
      <c r="G2708" s="5"/>
      <c r="H2708"/>
      <c r="I2708"/>
    </row>
    <row r="2709" spans="1:9" ht="12.75">
      <c r="A2709"/>
      <c r="B2709"/>
      <c r="C2709"/>
      <c r="D2709"/>
      <c r="E2709"/>
      <c r="F2709"/>
      <c r="G2709" s="5"/>
      <c r="H2709"/>
      <c r="I2709"/>
    </row>
    <row r="2710" spans="1:9" ht="12.75">
      <c r="A2710"/>
      <c r="B2710"/>
      <c r="C2710"/>
      <c r="D2710"/>
      <c r="E2710"/>
      <c r="F2710"/>
      <c r="G2710" s="5"/>
      <c r="H2710"/>
      <c r="I2710"/>
    </row>
    <row r="2711" spans="1:9" ht="12.75">
      <c r="A2711"/>
      <c r="B2711"/>
      <c r="C2711"/>
      <c r="D2711"/>
      <c r="E2711"/>
      <c r="F2711"/>
      <c r="G2711" s="5"/>
      <c r="H2711"/>
      <c r="I2711"/>
    </row>
    <row r="2712" spans="1:9" ht="12.75">
      <c r="A2712"/>
      <c r="B2712"/>
      <c r="C2712"/>
      <c r="D2712"/>
      <c r="E2712"/>
      <c r="F2712"/>
      <c r="G2712" s="5"/>
      <c r="H2712"/>
      <c r="I2712"/>
    </row>
    <row r="2713" spans="1:9" ht="12.75">
      <c r="A2713"/>
      <c r="B2713"/>
      <c r="C2713"/>
      <c r="D2713"/>
      <c r="E2713"/>
      <c r="F2713"/>
      <c r="G2713" s="5"/>
      <c r="H2713"/>
      <c r="I2713"/>
    </row>
    <row r="2714" spans="1:9" ht="12.75">
      <c r="A2714"/>
      <c r="B2714"/>
      <c r="C2714"/>
      <c r="D2714"/>
      <c r="E2714"/>
      <c r="F2714"/>
      <c r="G2714" s="5"/>
      <c r="H2714"/>
      <c r="I2714"/>
    </row>
    <row r="2715" spans="1:9" ht="12.75">
      <c r="A2715"/>
      <c r="B2715"/>
      <c r="C2715"/>
      <c r="D2715"/>
      <c r="E2715"/>
      <c r="F2715"/>
      <c r="G2715" s="5"/>
      <c r="H2715"/>
      <c r="I2715"/>
    </row>
    <row r="2716" spans="1:9" ht="12.75">
      <c r="A2716"/>
      <c r="B2716"/>
      <c r="C2716"/>
      <c r="D2716"/>
      <c r="E2716"/>
      <c r="F2716"/>
      <c r="G2716" s="5"/>
      <c r="H2716"/>
      <c r="I2716"/>
    </row>
    <row r="2717" spans="1:9" ht="12.75">
      <c r="A2717"/>
      <c r="B2717"/>
      <c r="C2717"/>
      <c r="D2717"/>
      <c r="E2717"/>
      <c r="F2717"/>
      <c r="G2717" s="5"/>
      <c r="H2717"/>
      <c r="I2717"/>
    </row>
    <row r="2718" spans="1:9" ht="12.75">
      <c r="A2718"/>
      <c r="B2718"/>
      <c r="C2718"/>
      <c r="D2718"/>
      <c r="E2718"/>
      <c r="F2718"/>
      <c r="G2718" s="5"/>
      <c r="H2718"/>
      <c r="I2718"/>
    </row>
    <row r="2719" spans="1:9" ht="12.75">
      <c r="A2719"/>
      <c r="B2719"/>
      <c r="C2719"/>
      <c r="D2719"/>
      <c r="E2719"/>
      <c r="F2719"/>
      <c r="G2719" s="5"/>
      <c r="H2719"/>
      <c r="I2719"/>
    </row>
    <row r="2720" spans="1:9" ht="12.75">
      <c r="A2720"/>
      <c r="B2720"/>
      <c r="C2720"/>
      <c r="D2720"/>
      <c r="E2720"/>
      <c r="F2720"/>
      <c r="G2720" s="5"/>
      <c r="H2720"/>
      <c r="I2720"/>
    </row>
    <row r="2721" spans="1:9" ht="12.75">
      <c r="A2721"/>
      <c r="B2721"/>
      <c r="C2721"/>
      <c r="D2721"/>
      <c r="E2721"/>
      <c r="F2721"/>
      <c r="G2721" s="5"/>
      <c r="H2721"/>
      <c r="I2721"/>
    </row>
    <row r="2722" spans="1:9" ht="12.75">
      <c r="A2722"/>
      <c r="B2722"/>
      <c r="C2722"/>
      <c r="D2722"/>
      <c r="E2722"/>
      <c r="F2722"/>
      <c r="G2722" s="5"/>
      <c r="H2722"/>
      <c r="I2722"/>
    </row>
    <row r="2723" spans="1:9" ht="12.75">
      <c r="A2723"/>
      <c r="B2723"/>
      <c r="C2723"/>
      <c r="D2723"/>
      <c r="E2723"/>
      <c r="F2723"/>
      <c r="G2723" s="5"/>
      <c r="H2723"/>
      <c r="I2723"/>
    </row>
    <row r="2724" spans="1:9" ht="12.75">
      <c r="A2724"/>
      <c r="B2724"/>
      <c r="C2724"/>
      <c r="D2724"/>
      <c r="E2724"/>
      <c r="F2724"/>
      <c r="G2724" s="5"/>
      <c r="H2724"/>
      <c r="I2724"/>
    </row>
    <row r="2725" spans="1:9" ht="12.75">
      <c r="A2725"/>
      <c r="B2725"/>
      <c r="C2725"/>
      <c r="D2725"/>
      <c r="E2725"/>
      <c r="F2725"/>
      <c r="G2725" s="5"/>
      <c r="H2725"/>
      <c r="I2725"/>
    </row>
    <row r="2726" spans="1:9" ht="12.75">
      <c r="A2726"/>
      <c r="B2726"/>
      <c r="C2726"/>
      <c r="D2726"/>
      <c r="E2726"/>
      <c r="F2726"/>
      <c r="G2726" s="5"/>
      <c r="H2726"/>
      <c r="I2726"/>
    </row>
    <row r="2727" spans="1:9" ht="12.75">
      <c r="A2727"/>
      <c r="B2727"/>
      <c r="C2727"/>
      <c r="D2727"/>
      <c r="E2727"/>
      <c r="F2727"/>
      <c r="G2727" s="5"/>
      <c r="H2727"/>
      <c r="I2727"/>
    </row>
    <row r="2728" spans="1:9" ht="12.75">
      <c r="A2728"/>
      <c r="B2728"/>
      <c r="C2728"/>
      <c r="D2728"/>
      <c r="E2728"/>
      <c r="F2728"/>
      <c r="G2728" s="5"/>
      <c r="H2728"/>
      <c r="I2728"/>
    </row>
    <row r="2729" spans="1:9" ht="12.75">
      <c r="A2729"/>
      <c r="B2729"/>
      <c r="C2729"/>
      <c r="D2729"/>
      <c r="E2729"/>
      <c r="F2729"/>
      <c r="G2729" s="5"/>
      <c r="H2729"/>
      <c r="I2729"/>
    </row>
    <row r="2730" spans="1:9" ht="12.75">
      <c r="A2730"/>
      <c r="B2730"/>
      <c r="C2730"/>
      <c r="D2730"/>
      <c r="E2730"/>
      <c r="F2730"/>
      <c r="G2730" s="5"/>
      <c r="H2730"/>
      <c r="I2730"/>
    </row>
    <row r="2731" spans="1:9" ht="12.75">
      <c r="A2731"/>
      <c r="B2731"/>
      <c r="C2731"/>
      <c r="D2731"/>
      <c r="E2731"/>
      <c r="F2731"/>
      <c r="G2731" s="5"/>
      <c r="H2731"/>
      <c r="I2731"/>
    </row>
    <row r="2732" spans="1:9" ht="12.75">
      <c r="A2732"/>
      <c r="B2732"/>
      <c r="C2732"/>
      <c r="D2732"/>
      <c r="E2732"/>
      <c r="F2732"/>
      <c r="G2732" s="5"/>
      <c r="H2732"/>
      <c r="I2732"/>
    </row>
    <row r="2733" spans="1:9" ht="12.75">
      <c r="A2733"/>
      <c r="B2733"/>
      <c r="C2733"/>
      <c r="D2733"/>
      <c r="E2733"/>
      <c r="F2733"/>
      <c r="G2733" s="5"/>
      <c r="H2733"/>
      <c r="I2733"/>
    </row>
    <row r="2734" spans="1:9" ht="12.75">
      <c r="A2734"/>
      <c r="B2734"/>
      <c r="C2734"/>
      <c r="D2734"/>
      <c r="E2734"/>
      <c r="F2734"/>
      <c r="G2734" s="5"/>
      <c r="H2734"/>
      <c r="I2734"/>
    </row>
    <row r="2735" spans="1:9" ht="12.75">
      <c r="A2735"/>
      <c r="B2735"/>
      <c r="C2735"/>
      <c r="D2735"/>
      <c r="E2735"/>
      <c r="F2735"/>
      <c r="G2735" s="5"/>
      <c r="H2735"/>
      <c r="I2735"/>
    </row>
    <row r="2736" spans="1:9" ht="12.75">
      <c r="A2736"/>
      <c r="B2736"/>
      <c r="C2736"/>
      <c r="D2736"/>
      <c r="E2736"/>
      <c r="F2736"/>
      <c r="G2736" s="5"/>
      <c r="H2736"/>
      <c r="I2736"/>
    </row>
    <row r="2737" spans="1:9" ht="12.75">
      <c r="A2737"/>
      <c r="B2737"/>
      <c r="C2737"/>
      <c r="D2737"/>
      <c r="E2737"/>
      <c r="F2737"/>
      <c r="G2737" s="5"/>
      <c r="H2737"/>
      <c r="I2737"/>
    </row>
    <row r="2738" spans="1:9" ht="12.75">
      <c r="A2738"/>
      <c r="B2738"/>
      <c r="C2738"/>
      <c r="D2738"/>
      <c r="E2738"/>
      <c r="F2738"/>
      <c r="G2738" s="5"/>
      <c r="H2738"/>
      <c r="I2738"/>
    </row>
    <row r="2739" spans="1:9" ht="12.75">
      <c r="A2739"/>
      <c r="B2739"/>
      <c r="C2739"/>
      <c r="D2739"/>
      <c r="E2739"/>
      <c r="F2739"/>
      <c r="G2739" s="5"/>
      <c r="H2739"/>
      <c r="I2739"/>
    </row>
    <row r="2740" spans="1:9" ht="12.75">
      <c r="A2740"/>
      <c r="B2740"/>
      <c r="C2740"/>
      <c r="D2740"/>
      <c r="E2740"/>
      <c r="F2740"/>
      <c r="G2740" s="5"/>
      <c r="H2740"/>
      <c r="I2740"/>
    </row>
    <row r="2741" spans="1:9" ht="12.75">
      <c r="A2741"/>
      <c r="B2741"/>
      <c r="C2741"/>
      <c r="D2741"/>
      <c r="E2741"/>
      <c r="F2741"/>
      <c r="G2741" s="5"/>
      <c r="H2741"/>
      <c r="I2741"/>
    </row>
    <row r="2742" spans="1:9" ht="12.75">
      <c r="A2742"/>
      <c r="B2742"/>
      <c r="C2742"/>
      <c r="D2742"/>
      <c r="E2742"/>
      <c r="F2742"/>
      <c r="G2742" s="5"/>
      <c r="H2742"/>
      <c r="I2742"/>
    </row>
    <row r="2743" spans="1:9" ht="12.75">
      <c r="A2743"/>
      <c r="B2743"/>
      <c r="C2743"/>
      <c r="D2743"/>
      <c r="E2743"/>
      <c r="F2743"/>
      <c r="G2743" s="5"/>
      <c r="H2743"/>
      <c r="I2743"/>
    </row>
    <row r="2744" spans="1:9" ht="12.75">
      <c r="A2744"/>
      <c r="B2744"/>
      <c r="C2744"/>
      <c r="D2744"/>
      <c r="E2744"/>
      <c r="F2744"/>
      <c r="G2744" s="5"/>
      <c r="H2744"/>
      <c r="I2744"/>
    </row>
    <row r="2745" spans="1:9" ht="12.75">
      <c r="A2745"/>
      <c r="B2745"/>
      <c r="C2745"/>
      <c r="D2745"/>
      <c r="E2745"/>
      <c r="F2745"/>
      <c r="G2745" s="5"/>
      <c r="H2745"/>
      <c r="I2745"/>
    </row>
    <row r="2746" spans="1:9" ht="12.75">
      <c r="A2746"/>
      <c r="B2746"/>
      <c r="C2746"/>
      <c r="D2746"/>
      <c r="E2746"/>
      <c r="F2746"/>
      <c r="G2746" s="5"/>
      <c r="H2746"/>
      <c r="I2746"/>
    </row>
    <row r="2747" spans="1:9" ht="12.75">
      <c r="A2747"/>
      <c r="B2747"/>
      <c r="C2747"/>
      <c r="D2747"/>
      <c r="E2747"/>
      <c r="F2747"/>
      <c r="G2747" s="5"/>
      <c r="H2747"/>
      <c r="I2747"/>
    </row>
    <row r="2748" spans="1:9" ht="12.75">
      <c r="A2748"/>
      <c r="B2748"/>
      <c r="C2748"/>
      <c r="D2748"/>
      <c r="E2748"/>
      <c r="F2748"/>
      <c r="G2748" s="5"/>
      <c r="H2748"/>
      <c r="I2748"/>
    </row>
    <row r="2749" spans="1:9" ht="12.75">
      <c r="A2749"/>
      <c r="B2749"/>
      <c r="C2749"/>
      <c r="D2749"/>
      <c r="E2749"/>
      <c r="F2749"/>
      <c r="G2749" s="5"/>
      <c r="H2749"/>
      <c r="I2749"/>
    </row>
    <row r="2750" spans="1:9" ht="12.75">
      <c r="A2750"/>
      <c r="B2750"/>
      <c r="C2750"/>
      <c r="D2750"/>
      <c r="E2750"/>
      <c r="F2750"/>
      <c r="G2750" s="5"/>
      <c r="H2750"/>
      <c r="I2750"/>
    </row>
    <row r="2751" spans="1:9" ht="12.75">
      <c r="A2751"/>
      <c r="B2751"/>
      <c r="C2751"/>
      <c r="D2751"/>
      <c r="E2751"/>
      <c r="F2751"/>
      <c r="G2751" s="5"/>
      <c r="H2751"/>
      <c r="I2751"/>
    </row>
    <row r="2752" spans="1:9" ht="12.75">
      <c r="A2752"/>
      <c r="B2752"/>
      <c r="C2752"/>
      <c r="D2752"/>
      <c r="E2752"/>
      <c r="F2752"/>
      <c r="G2752" s="5"/>
      <c r="H2752"/>
      <c r="I2752"/>
    </row>
    <row r="2753" spans="1:9" ht="12.75">
      <c r="A2753"/>
      <c r="B2753"/>
      <c r="C2753"/>
      <c r="D2753"/>
      <c r="E2753"/>
      <c r="F2753"/>
      <c r="G2753" s="5"/>
      <c r="H2753"/>
      <c r="I2753"/>
    </row>
    <row r="2754" spans="1:9" ht="12.75">
      <c r="A2754"/>
      <c r="B2754"/>
      <c r="C2754"/>
      <c r="D2754"/>
      <c r="E2754"/>
      <c r="F2754"/>
      <c r="G2754" s="5"/>
      <c r="H2754"/>
      <c r="I2754"/>
    </row>
    <row r="2755" spans="1:9" ht="12.75">
      <c r="A2755"/>
      <c r="B2755"/>
      <c r="C2755"/>
      <c r="D2755"/>
      <c r="E2755"/>
      <c r="F2755"/>
      <c r="G2755" s="5"/>
      <c r="H2755"/>
      <c r="I2755"/>
    </row>
    <row r="2756" spans="1:9" ht="12.75">
      <c r="A2756"/>
      <c r="B2756"/>
      <c r="C2756"/>
      <c r="D2756"/>
      <c r="E2756"/>
      <c r="F2756"/>
      <c r="G2756" s="5"/>
      <c r="H2756"/>
      <c r="I2756"/>
    </row>
    <row r="2757" spans="1:9" ht="12.75">
      <c r="A2757"/>
      <c r="B2757"/>
      <c r="C2757"/>
      <c r="D2757"/>
      <c r="E2757"/>
      <c r="F2757"/>
      <c r="G2757" s="5"/>
      <c r="H2757"/>
      <c r="I2757"/>
    </row>
    <row r="2758" spans="1:9" ht="12.75">
      <c r="A2758"/>
      <c r="B2758"/>
      <c r="C2758"/>
      <c r="D2758"/>
      <c r="E2758"/>
      <c r="F2758"/>
      <c r="G2758" s="5"/>
      <c r="H2758"/>
      <c r="I2758"/>
    </row>
    <row r="2759" spans="1:9" ht="12.75">
      <c r="A2759"/>
      <c r="B2759"/>
      <c r="C2759"/>
      <c r="D2759"/>
      <c r="E2759"/>
      <c r="F2759"/>
      <c r="G2759" s="5"/>
      <c r="H2759"/>
      <c r="I2759"/>
    </row>
    <row r="2760" spans="1:9" ht="12.75">
      <c r="A2760"/>
      <c r="B2760"/>
      <c r="C2760"/>
      <c r="D2760"/>
      <c r="E2760"/>
      <c r="F2760"/>
      <c r="G2760" s="5"/>
      <c r="H2760"/>
      <c r="I2760"/>
    </row>
    <row r="2761" spans="1:9" ht="12.75">
      <c r="A2761"/>
      <c r="B2761"/>
      <c r="C2761"/>
      <c r="D2761"/>
      <c r="E2761"/>
      <c r="F2761"/>
      <c r="G2761" s="5"/>
      <c r="H2761"/>
      <c r="I2761"/>
    </row>
    <row r="2762" spans="1:9" ht="12.75">
      <c r="A2762"/>
      <c r="B2762"/>
      <c r="C2762"/>
      <c r="D2762"/>
      <c r="E2762"/>
      <c r="F2762"/>
      <c r="G2762" s="5"/>
      <c r="H2762"/>
      <c r="I2762"/>
    </row>
    <row r="2763" spans="1:9" ht="12.75">
      <c r="A2763"/>
      <c r="B2763"/>
      <c r="C2763"/>
      <c r="D2763"/>
      <c r="E2763"/>
      <c r="F2763"/>
      <c r="G2763" s="5"/>
      <c r="H2763"/>
      <c r="I2763"/>
    </row>
    <row r="2764" spans="1:9" ht="12.75">
      <c r="A2764"/>
      <c r="B2764"/>
      <c r="C2764"/>
      <c r="D2764"/>
      <c r="E2764"/>
      <c r="F2764"/>
      <c r="G2764" s="5"/>
      <c r="H2764"/>
      <c r="I2764"/>
    </row>
    <row r="2765" spans="1:9" ht="12.75">
      <c r="A2765"/>
      <c r="B2765"/>
      <c r="C2765"/>
      <c r="D2765"/>
      <c r="E2765"/>
      <c r="F2765"/>
      <c r="G2765" s="5"/>
      <c r="H2765"/>
      <c r="I2765"/>
    </row>
    <row r="2766" spans="1:9" ht="12.75">
      <c r="A2766"/>
      <c r="B2766"/>
      <c r="C2766"/>
      <c r="D2766"/>
      <c r="E2766"/>
      <c r="F2766"/>
      <c r="G2766" s="5"/>
      <c r="H2766"/>
      <c r="I2766"/>
    </row>
    <row r="2767" spans="1:9" ht="12.75">
      <c r="A2767"/>
      <c r="B2767"/>
      <c r="C2767"/>
      <c r="D2767"/>
      <c r="E2767"/>
      <c r="F2767"/>
      <c r="G2767" s="5"/>
      <c r="H2767"/>
      <c r="I2767"/>
    </row>
    <row r="2768" spans="1:9" ht="12.75">
      <c r="A2768"/>
      <c r="B2768"/>
      <c r="C2768"/>
      <c r="D2768"/>
      <c r="E2768"/>
      <c r="F2768"/>
      <c r="G2768" s="5"/>
      <c r="H2768"/>
      <c r="I2768"/>
    </row>
    <row r="2769" spans="1:9" ht="12.75">
      <c r="A2769"/>
      <c r="B2769"/>
      <c r="C2769"/>
      <c r="D2769"/>
      <c r="E2769"/>
      <c r="F2769"/>
      <c r="G2769" s="5"/>
      <c r="H2769"/>
      <c r="I2769"/>
    </row>
    <row r="2770" spans="1:9" ht="12.75">
      <c r="A2770"/>
      <c r="B2770"/>
      <c r="C2770"/>
      <c r="D2770"/>
      <c r="E2770"/>
      <c r="F2770"/>
      <c r="G2770" s="5"/>
      <c r="H2770"/>
      <c r="I2770"/>
    </row>
    <row r="2771" spans="1:9" ht="12.75">
      <c r="A2771"/>
      <c r="B2771"/>
      <c r="C2771"/>
      <c r="D2771"/>
      <c r="E2771"/>
      <c r="F2771"/>
      <c r="G2771" s="5"/>
      <c r="H2771"/>
      <c r="I2771"/>
    </row>
    <row r="2772" spans="1:9" ht="12.75">
      <c r="A2772"/>
      <c r="B2772"/>
      <c r="C2772"/>
      <c r="D2772"/>
      <c r="E2772"/>
      <c r="F2772"/>
      <c r="G2772" s="5"/>
      <c r="H2772"/>
      <c r="I2772"/>
    </row>
    <row r="2773" spans="1:9" ht="12.75">
      <c r="A2773"/>
      <c r="B2773"/>
      <c r="C2773"/>
      <c r="D2773"/>
      <c r="E2773"/>
      <c r="F2773"/>
      <c r="G2773" s="5"/>
      <c r="H2773"/>
      <c r="I2773"/>
    </row>
    <row r="2774" spans="1:9" ht="12.75">
      <c r="A2774"/>
      <c r="B2774"/>
      <c r="C2774"/>
      <c r="D2774"/>
      <c r="E2774"/>
      <c r="F2774"/>
      <c r="G2774" s="5"/>
      <c r="H2774"/>
      <c r="I2774"/>
    </row>
    <row r="2775" spans="1:9" ht="12.75">
      <c r="A2775"/>
      <c r="B2775"/>
      <c r="C2775"/>
      <c r="D2775"/>
      <c r="E2775"/>
      <c r="F2775"/>
      <c r="G2775" s="5"/>
      <c r="H2775"/>
      <c r="I2775"/>
    </row>
    <row r="2776" spans="1:9" ht="12.75">
      <c r="A2776"/>
      <c r="B2776"/>
      <c r="C2776"/>
      <c r="D2776"/>
      <c r="E2776"/>
      <c r="F2776"/>
      <c r="G2776" s="5"/>
      <c r="H2776"/>
      <c r="I2776"/>
    </row>
    <row r="2777" spans="1:9" ht="12.75">
      <c r="A2777"/>
      <c r="B2777"/>
      <c r="C2777"/>
      <c r="D2777"/>
      <c r="E2777"/>
      <c r="F2777"/>
      <c r="G2777" s="5"/>
      <c r="H2777"/>
      <c r="I2777"/>
    </row>
    <row r="2778" spans="1:9" ht="12.75">
      <c r="A2778"/>
      <c r="B2778"/>
      <c r="C2778"/>
      <c r="D2778"/>
      <c r="E2778"/>
      <c r="F2778"/>
      <c r="G2778" s="5"/>
      <c r="H2778"/>
      <c r="I2778"/>
    </row>
    <row r="2779" spans="1:9" ht="12.75">
      <c r="A2779"/>
      <c r="B2779"/>
      <c r="C2779"/>
      <c r="D2779"/>
      <c r="E2779"/>
      <c r="F2779"/>
      <c r="G2779" s="5"/>
      <c r="H2779"/>
      <c r="I2779"/>
    </row>
    <row r="2780" spans="1:9" ht="12.75">
      <c r="A2780"/>
      <c r="B2780"/>
      <c r="C2780"/>
      <c r="D2780"/>
      <c r="E2780"/>
      <c r="F2780"/>
      <c r="G2780" s="5"/>
      <c r="H2780"/>
      <c r="I2780"/>
    </row>
    <row r="2781" spans="1:9" ht="12.75">
      <c r="A2781"/>
      <c r="B2781"/>
      <c r="C2781"/>
      <c r="D2781"/>
      <c r="E2781"/>
      <c r="F2781"/>
      <c r="G2781" s="5"/>
      <c r="H2781"/>
      <c r="I2781"/>
    </row>
    <row r="2782" spans="1:9" ht="12.75">
      <c r="A2782"/>
      <c r="B2782"/>
      <c r="C2782"/>
      <c r="D2782"/>
      <c r="E2782"/>
      <c r="F2782"/>
      <c r="G2782" s="5"/>
      <c r="H2782"/>
      <c r="I2782"/>
    </row>
    <row r="2783" spans="1:9" ht="12.75">
      <c r="A2783"/>
      <c r="B2783"/>
      <c r="C2783"/>
      <c r="D2783"/>
      <c r="E2783"/>
      <c r="F2783"/>
      <c r="G2783" s="5"/>
      <c r="H2783"/>
      <c r="I2783"/>
    </row>
    <row r="2784" spans="1:9" ht="12.75">
      <c r="A2784"/>
      <c r="B2784"/>
      <c r="C2784"/>
      <c r="D2784"/>
      <c r="E2784"/>
      <c r="F2784"/>
      <c r="G2784" s="5"/>
      <c r="H2784"/>
      <c r="I2784"/>
    </row>
    <row r="2785" spans="1:9" ht="12.75">
      <c r="A2785"/>
      <c r="B2785"/>
      <c r="C2785"/>
      <c r="D2785"/>
      <c r="E2785"/>
      <c r="F2785"/>
      <c r="G2785" s="5"/>
      <c r="H2785"/>
      <c r="I2785"/>
    </row>
    <row r="2786" spans="1:9" ht="12.75">
      <c r="A2786"/>
      <c r="B2786"/>
      <c r="C2786"/>
      <c r="D2786"/>
      <c r="E2786"/>
      <c r="F2786"/>
      <c r="G2786" s="5"/>
      <c r="H2786"/>
      <c r="I2786"/>
    </row>
    <row r="2787" spans="1:9" ht="12.75">
      <c r="A2787"/>
      <c r="B2787"/>
      <c r="C2787"/>
      <c r="D2787"/>
      <c r="E2787"/>
      <c r="F2787"/>
      <c r="G2787" s="5"/>
      <c r="H2787"/>
      <c r="I2787"/>
    </row>
    <row r="2788" spans="1:9" ht="12.75">
      <c r="A2788"/>
      <c r="B2788"/>
      <c r="C2788"/>
      <c r="D2788"/>
      <c r="E2788"/>
      <c r="F2788"/>
      <c r="G2788" s="5"/>
      <c r="H2788"/>
      <c r="I2788"/>
    </row>
    <row r="2789" spans="1:9" ht="12.75">
      <c r="A2789"/>
      <c r="B2789"/>
      <c r="C2789"/>
      <c r="D2789"/>
      <c r="E2789"/>
      <c r="F2789"/>
      <c r="G2789" s="5"/>
      <c r="H2789"/>
      <c r="I2789"/>
    </row>
    <row r="2790" spans="1:9" ht="12.75">
      <c r="A2790"/>
      <c r="B2790"/>
      <c r="C2790"/>
      <c r="D2790"/>
      <c r="E2790"/>
      <c r="F2790"/>
      <c r="G2790" s="5"/>
      <c r="H2790"/>
      <c r="I2790"/>
    </row>
    <row r="2791" spans="1:9" ht="12.75">
      <c r="A2791"/>
      <c r="B2791"/>
      <c r="C2791"/>
      <c r="D2791"/>
      <c r="E2791"/>
      <c r="F2791"/>
      <c r="G2791" s="5"/>
      <c r="H2791"/>
      <c r="I2791"/>
    </row>
    <row r="2792" spans="1:9" ht="12.75">
      <c r="A2792"/>
      <c r="B2792"/>
      <c r="C2792"/>
      <c r="D2792"/>
      <c r="E2792"/>
      <c r="F2792"/>
      <c r="G2792" s="5"/>
      <c r="H2792"/>
      <c r="I2792"/>
    </row>
    <row r="2793" spans="1:9" ht="12.75">
      <c r="A2793"/>
      <c r="B2793"/>
      <c r="C2793"/>
      <c r="D2793"/>
      <c r="E2793"/>
      <c r="F2793"/>
      <c r="G2793" s="5"/>
      <c r="H2793"/>
      <c r="I2793"/>
    </row>
    <row r="2794" spans="1:9" ht="12.75">
      <c r="A2794"/>
      <c r="B2794"/>
      <c r="C2794"/>
      <c r="D2794"/>
      <c r="E2794"/>
      <c r="F2794"/>
      <c r="G2794" s="5"/>
      <c r="H2794"/>
      <c r="I2794"/>
    </row>
    <row r="2795" spans="1:9" ht="12.75">
      <c r="A2795"/>
      <c r="B2795"/>
      <c r="C2795"/>
      <c r="D2795"/>
      <c r="E2795"/>
      <c r="F2795"/>
      <c r="G2795" s="5"/>
      <c r="H2795"/>
      <c r="I2795"/>
    </row>
    <row r="2796" spans="1:9" ht="12.75">
      <c r="A2796"/>
      <c r="B2796"/>
      <c r="C2796"/>
      <c r="D2796"/>
      <c r="E2796"/>
      <c r="F2796"/>
      <c r="G2796" s="5"/>
      <c r="H2796"/>
      <c r="I2796"/>
    </row>
    <row r="2797" spans="1:9" ht="12.75">
      <c r="A2797"/>
      <c r="B2797"/>
      <c r="C2797"/>
      <c r="D2797"/>
      <c r="E2797"/>
      <c r="F2797"/>
      <c r="G2797" s="5"/>
      <c r="H2797"/>
      <c r="I2797"/>
    </row>
    <row r="2798" spans="1:9" ht="12.75">
      <c r="A2798"/>
      <c r="B2798"/>
      <c r="C2798"/>
      <c r="D2798"/>
      <c r="E2798"/>
      <c r="F2798"/>
      <c r="G2798" s="5"/>
      <c r="H2798"/>
      <c r="I2798"/>
    </row>
    <row r="2799" spans="1:9" ht="12.75">
      <c r="A2799"/>
      <c r="B2799"/>
      <c r="C2799"/>
      <c r="D2799"/>
      <c r="E2799"/>
      <c r="F2799"/>
      <c r="G2799" s="5"/>
      <c r="H2799"/>
      <c r="I2799"/>
    </row>
    <row r="2800" spans="1:9" ht="12.75">
      <c r="A2800"/>
      <c r="B2800"/>
      <c r="C2800"/>
      <c r="D2800"/>
      <c r="E2800"/>
      <c r="F2800"/>
      <c r="G2800" s="5"/>
      <c r="H2800"/>
      <c r="I2800"/>
    </row>
    <row r="2801" spans="1:9" ht="12.75">
      <c r="A2801"/>
      <c r="B2801"/>
      <c r="C2801"/>
      <c r="D2801"/>
      <c r="E2801"/>
      <c r="F2801"/>
      <c r="G2801" s="5"/>
      <c r="H2801"/>
      <c r="I2801"/>
    </row>
    <row r="2802" spans="1:9" ht="12.75">
      <c r="A2802"/>
      <c r="B2802"/>
      <c r="C2802"/>
      <c r="D2802"/>
      <c r="E2802"/>
      <c r="F2802"/>
      <c r="G2802" s="5"/>
      <c r="H2802"/>
      <c r="I2802"/>
    </row>
    <row r="2803" spans="1:9" ht="12.75">
      <c r="A2803"/>
      <c r="B2803"/>
      <c r="C2803"/>
      <c r="D2803"/>
      <c r="E2803"/>
      <c r="F2803"/>
      <c r="G2803" s="5"/>
      <c r="H2803"/>
      <c r="I2803"/>
    </row>
    <row r="2804" spans="1:9" ht="12.75">
      <c r="A2804"/>
      <c r="B2804"/>
      <c r="C2804"/>
      <c r="D2804"/>
      <c r="E2804"/>
      <c r="F2804"/>
      <c r="G2804" s="5"/>
      <c r="H2804"/>
      <c r="I2804"/>
    </row>
    <row r="2805" spans="1:9" ht="12.75">
      <c r="A2805"/>
      <c r="B2805"/>
      <c r="C2805"/>
      <c r="D2805"/>
      <c r="E2805"/>
      <c r="F2805"/>
      <c r="G2805" s="5"/>
      <c r="H2805"/>
      <c r="I2805"/>
    </row>
    <row r="2806" spans="1:9" ht="12.75">
      <c r="A2806"/>
      <c r="B2806"/>
      <c r="C2806"/>
      <c r="D2806"/>
      <c r="E2806"/>
      <c r="F2806"/>
      <c r="G2806" s="5"/>
      <c r="H2806"/>
      <c r="I2806"/>
    </row>
    <row r="2807" spans="1:9" ht="12.75">
      <c r="A2807"/>
      <c r="B2807"/>
      <c r="C2807"/>
      <c r="D2807"/>
      <c r="E2807"/>
      <c r="F2807"/>
      <c r="G2807" s="5"/>
      <c r="H2807"/>
      <c r="I2807"/>
    </row>
    <row r="2808" spans="1:9" ht="12.75">
      <c r="A2808"/>
      <c r="B2808"/>
      <c r="C2808"/>
      <c r="D2808"/>
      <c r="E2808"/>
      <c r="F2808"/>
      <c r="G2808" s="5"/>
      <c r="H2808"/>
      <c r="I2808"/>
    </row>
    <row r="2809" spans="1:9" ht="12.75">
      <c r="A2809"/>
      <c r="B2809"/>
      <c r="C2809"/>
      <c r="D2809"/>
      <c r="E2809"/>
      <c r="F2809"/>
      <c r="G2809" s="5"/>
      <c r="H2809"/>
      <c r="I2809"/>
    </row>
    <row r="2810" spans="1:9" ht="12.75">
      <c r="A2810"/>
      <c r="B2810"/>
      <c r="C2810"/>
      <c r="D2810"/>
      <c r="E2810"/>
      <c r="F2810"/>
      <c r="G2810" s="5"/>
      <c r="H2810"/>
      <c r="I2810"/>
    </row>
    <row r="2811" spans="1:9" ht="12.75">
      <c r="A2811"/>
      <c r="B2811"/>
      <c r="C2811"/>
      <c r="D2811"/>
      <c r="E2811"/>
      <c r="F2811"/>
      <c r="G2811" s="5"/>
      <c r="H2811"/>
      <c r="I2811"/>
    </row>
    <row r="2812" spans="1:9" ht="12.75">
      <c r="A2812"/>
      <c r="B2812"/>
      <c r="C2812"/>
      <c r="D2812"/>
      <c r="E2812"/>
      <c r="F2812"/>
      <c r="G2812" s="5"/>
      <c r="H2812"/>
      <c r="I2812"/>
    </row>
    <row r="2813" spans="1:9" ht="12.75">
      <c r="A2813"/>
      <c r="B2813"/>
      <c r="C2813"/>
      <c r="D2813"/>
      <c r="E2813"/>
      <c r="F2813"/>
      <c r="G2813" s="5"/>
      <c r="H2813"/>
      <c r="I2813"/>
    </row>
    <row r="2814" spans="1:9" ht="12.75">
      <c r="A2814"/>
      <c r="B2814"/>
      <c r="C2814"/>
      <c r="D2814"/>
      <c r="E2814"/>
      <c r="F2814"/>
      <c r="G2814" s="5"/>
      <c r="H2814"/>
      <c r="I2814"/>
    </row>
    <row r="2815" spans="1:9" ht="12.75">
      <c r="A2815"/>
      <c r="B2815"/>
      <c r="C2815"/>
      <c r="D2815"/>
      <c r="E2815"/>
      <c r="F2815"/>
      <c r="G2815" s="5"/>
      <c r="H2815"/>
      <c r="I2815"/>
    </row>
    <row r="2816" spans="1:9" ht="12.75">
      <c r="A2816"/>
      <c r="B2816"/>
      <c r="C2816"/>
      <c r="D2816"/>
      <c r="E2816"/>
      <c r="F2816"/>
      <c r="G2816" s="5"/>
      <c r="H2816"/>
      <c r="I2816"/>
    </row>
    <row r="2817" spans="1:9" ht="12.75">
      <c r="A2817"/>
      <c r="B2817"/>
      <c r="C2817"/>
      <c r="D2817"/>
      <c r="E2817"/>
      <c r="F2817"/>
      <c r="G2817" s="5"/>
      <c r="H2817"/>
      <c r="I2817"/>
    </row>
    <row r="2818" spans="1:9" ht="12.75">
      <c r="A2818"/>
      <c r="B2818"/>
      <c r="C2818"/>
      <c r="D2818"/>
      <c r="E2818"/>
      <c r="F2818"/>
      <c r="G2818" s="5"/>
      <c r="H2818"/>
      <c r="I2818"/>
    </row>
    <row r="2819" spans="1:9" ht="12.75">
      <c r="A2819"/>
      <c r="B2819"/>
      <c r="C2819"/>
      <c r="D2819"/>
      <c r="E2819"/>
      <c r="F2819"/>
      <c r="G2819" s="5"/>
      <c r="H2819"/>
      <c r="I2819"/>
    </row>
    <row r="2820" spans="1:9" ht="12.75">
      <c r="A2820"/>
      <c r="B2820"/>
      <c r="C2820"/>
      <c r="D2820"/>
      <c r="E2820"/>
      <c r="F2820"/>
      <c r="G2820" s="5"/>
      <c r="H2820"/>
      <c r="I2820"/>
    </row>
    <row r="2821" spans="1:9" ht="12.75">
      <c r="A2821"/>
      <c r="B2821"/>
      <c r="C2821"/>
      <c r="D2821"/>
      <c r="E2821"/>
      <c r="F2821"/>
      <c r="G2821" s="5"/>
      <c r="H2821"/>
      <c r="I2821"/>
    </row>
    <row r="2822" spans="1:9" ht="12.75">
      <c r="A2822"/>
      <c r="B2822"/>
      <c r="C2822"/>
      <c r="D2822"/>
      <c r="E2822"/>
      <c r="F2822"/>
      <c r="G2822" s="5"/>
      <c r="H2822"/>
      <c r="I2822"/>
    </row>
    <row r="2823" spans="1:9" ht="12.75">
      <c r="A2823"/>
      <c r="B2823"/>
      <c r="C2823"/>
      <c r="D2823"/>
      <c r="E2823"/>
      <c r="F2823"/>
      <c r="G2823" s="5"/>
      <c r="H2823"/>
      <c r="I2823"/>
    </row>
    <row r="2824" spans="1:9" ht="12.75">
      <c r="A2824"/>
      <c r="B2824"/>
      <c r="C2824"/>
      <c r="D2824"/>
      <c r="E2824"/>
      <c r="F2824"/>
      <c r="G2824" s="5"/>
      <c r="H2824"/>
      <c r="I2824"/>
    </row>
    <row r="2825" spans="1:9" ht="12.75">
      <c r="A2825"/>
      <c r="B2825"/>
      <c r="C2825"/>
      <c r="D2825"/>
      <c r="E2825"/>
      <c r="F2825"/>
      <c r="G2825" s="5"/>
      <c r="H2825"/>
      <c r="I2825"/>
    </row>
    <row r="2826" spans="1:9" ht="12.75">
      <c r="A2826"/>
      <c r="B2826"/>
      <c r="C2826"/>
      <c r="D2826"/>
      <c r="E2826"/>
      <c r="F2826"/>
      <c r="G2826" s="5"/>
      <c r="H2826"/>
      <c r="I2826"/>
    </row>
    <row r="2827" spans="1:9" ht="12.75">
      <c r="A2827"/>
      <c r="B2827"/>
      <c r="C2827"/>
      <c r="D2827"/>
      <c r="E2827"/>
      <c r="F2827"/>
      <c r="G2827" s="5"/>
      <c r="H2827"/>
      <c r="I2827"/>
    </row>
    <row r="2828" spans="1:9" ht="12.75">
      <c r="A2828"/>
      <c r="B2828"/>
      <c r="C2828"/>
      <c r="D2828"/>
      <c r="E2828"/>
      <c r="F2828"/>
      <c r="G2828" s="5"/>
      <c r="H2828"/>
      <c r="I2828"/>
    </row>
    <row r="2829" spans="1:9" ht="12.75">
      <c r="A2829"/>
      <c r="B2829"/>
      <c r="C2829"/>
      <c r="D2829"/>
      <c r="E2829"/>
      <c r="F2829"/>
      <c r="G2829" s="5"/>
      <c r="H2829"/>
      <c r="I2829"/>
    </row>
    <row r="2830" spans="1:9" ht="12.75">
      <c r="A2830"/>
      <c r="B2830"/>
      <c r="C2830"/>
      <c r="D2830"/>
      <c r="E2830"/>
      <c r="F2830"/>
      <c r="G2830" s="5"/>
      <c r="H2830"/>
      <c r="I2830"/>
    </row>
    <row r="2831" spans="1:9" ht="12.75">
      <c r="A2831"/>
      <c r="B2831"/>
      <c r="C2831"/>
      <c r="D2831"/>
      <c r="E2831"/>
      <c r="F2831"/>
      <c r="G2831" s="5"/>
      <c r="H2831"/>
      <c r="I2831"/>
    </row>
    <row r="2832" spans="1:9" ht="12.75">
      <c r="A2832"/>
      <c r="B2832"/>
      <c r="C2832"/>
      <c r="D2832"/>
      <c r="E2832"/>
      <c r="F2832"/>
      <c r="G2832" s="5"/>
      <c r="H2832"/>
      <c r="I2832"/>
    </row>
    <row r="2833" spans="1:9" ht="12.75">
      <c r="A2833"/>
      <c r="B2833"/>
      <c r="C2833"/>
      <c r="D2833"/>
      <c r="E2833"/>
      <c r="F2833"/>
      <c r="G2833" s="5"/>
      <c r="H2833"/>
      <c r="I2833"/>
    </row>
    <row r="2834" spans="1:9" ht="12.75">
      <c r="A2834"/>
      <c r="B2834"/>
      <c r="C2834"/>
      <c r="D2834"/>
      <c r="E2834"/>
      <c r="F2834"/>
      <c r="G2834" s="5"/>
      <c r="H2834"/>
      <c r="I2834"/>
    </row>
    <row r="2835" spans="1:9" ht="12.75">
      <c r="A2835"/>
      <c r="B2835"/>
      <c r="C2835"/>
      <c r="D2835"/>
      <c r="E2835"/>
      <c r="F2835"/>
      <c r="G2835" s="5"/>
      <c r="H2835"/>
      <c r="I2835"/>
    </row>
    <row r="2836" spans="1:9" ht="12.75">
      <c r="A2836"/>
      <c r="B2836"/>
      <c r="C2836"/>
      <c r="D2836"/>
      <c r="E2836"/>
      <c r="F2836"/>
      <c r="G2836" s="5"/>
      <c r="H2836"/>
      <c r="I2836"/>
    </row>
    <row r="2837" spans="1:9" ht="12.75">
      <c r="A2837"/>
      <c r="B2837"/>
      <c r="C2837"/>
      <c r="D2837"/>
      <c r="E2837"/>
      <c r="F2837"/>
      <c r="G2837" s="5"/>
      <c r="H2837"/>
      <c r="I2837"/>
    </row>
    <row r="2838" spans="1:9" ht="12.75">
      <c r="A2838"/>
      <c r="B2838"/>
      <c r="C2838"/>
      <c r="D2838"/>
      <c r="E2838"/>
      <c r="F2838"/>
      <c r="G2838" s="5"/>
      <c r="H2838"/>
      <c r="I2838"/>
    </row>
    <row r="2839" spans="1:9" ht="12.75">
      <c r="A2839"/>
      <c r="B2839"/>
      <c r="C2839"/>
      <c r="D2839"/>
      <c r="E2839"/>
      <c r="F2839"/>
      <c r="G2839" s="5"/>
      <c r="H2839"/>
      <c r="I2839"/>
    </row>
    <row r="2840" spans="1:9" ht="12.75">
      <c r="A2840"/>
      <c r="B2840"/>
      <c r="C2840"/>
      <c r="D2840"/>
      <c r="E2840"/>
      <c r="F2840"/>
      <c r="G2840" s="5"/>
      <c r="H2840"/>
      <c r="I2840"/>
    </row>
    <row r="2841" spans="1:9" ht="12.75">
      <c r="A2841"/>
      <c r="B2841"/>
      <c r="C2841"/>
      <c r="D2841"/>
      <c r="E2841"/>
      <c r="F2841"/>
      <c r="G2841" s="5"/>
      <c r="H2841"/>
      <c r="I2841"/>
    </row>
    <row r="2842" spans="1:9" ht="12.75">
      <c r="A2842"/>
      <c r="B2842"/>
      <c r="C2842"/>
      <c r="D2842"/>
      <c r="E2842"/>
      <c r="F2842"/>
      <c r="G2842" s="5"/>
      <c r="H2842"/>
      <c r="I2842"/>
    </row>
    <row r="2843" spans="1:9" ht="12.75">
      <c r="A2843"/>
      <c r="B2843"/>
      <c r="C2843"/>
      <c r="D2843"/>
      <c r="E2843"/>
      <c r="F2843"/>
      <c r="G2843" s="5"/>
      <c r="H2843"/>
      <c r="I2843"/>
    </row>
    <row r="2844" spans="1:9" ht="12.75">
      <c r="A2844"/>
      <c r="B2844"/>
      <c r="C2844"/>
      <c r="D2844"/>
      <c r="E2844"/>
      <c r="F2844"/>
      <c r="G2844" s="5"/>
      <c r="H2844"/>
      <c r="I2844"/>
    </row>
    <row r="2845" spans="1:9" ht="12.75">
      <c r="A2845"/>
      <c r="B2845"/>
      <c r="C2845"/>
      <c r="D2845"/>
      <c r="E2845"/>
      <c r="F2845"/>
      <c r="G2845" s="5"/>
      <c r="H2845"/>
      <c r="I2845"/>
    </row>
    <row r="2846" spans="1:9" ht="12.75">
      <c r="A2846"/>
      <c r="B2846"/>
      <c r="C2846"/>
      <c r="D2846"/>
      <c r="E2846"/>
      <c r="F2846"/>
      <c r="G2846" s="5"/>
      <c r="H2846"/>
      <c r="I2846"/>
    </row>
    <row r="2847" spans="1:9" ht="12.75">
      <c r="A2847"/>
      <c r="B2847"/>
      <c r="C2847"/>
      <c r="D2847"/>
      <c r="E2847"/>
      <c r="F2847"/>
      <c r="G2847" s="5"/>
      <c r="H2847"/>
      <c r="I2847"/>
    </row>
    <row r="2848" spans="1:9" ht="12.75">
      <c r="A2848"/>
      <c r="B2848"/>
      <c r="C2848"/>
      <c r="D2848"/>
      <c r="E2848"/>
      <c r="F2848"/>
      <c r="G2848" s="5"/>
      <c r="H2848"/>
      <c r="I2848"/>
    </row>
    <row r="2849" spans="1:9" ht="12.75">
      <c r="A2849"/>
      <c r="B2849"/>
      <c r="C2849"/>
      <c r="D2849"/>
      <c r="E2849"/>
      <c r="F2849"/>
      <c r="G2849" s="5"/>
      <c r="H2849"/>
      <c r="I2849"/>
    </row>
    <row r="2850" spans="1:9" ht="12.75">
      <c r="A2850"/>
      <c r="B2850"/>
      <c r="C2850"/>
      <c r="D2850"/>
      <c r="E2850"/>
      <c r="F2850"/>
      <c r="G2850" s="5"/>
      <c r="H2850"/>
      <c r="I2850"/>
    </row>
    <row r="2851" spans="1:9" ht="12.75">
      <c r="A2851"/>
      <c r="B2851"/>
      <c r="C2851"/>
      <c r="D2851"/>
      <c r="E2851"/>
      <c r="F2851"/>
      <c r="G2851" s="5"/>
      <c r="H2851"/>
      <c r="I2851"/>
    </row>
    <row r="2852" spans="1:9" ht="12.75">
      <c r="A2852"/>
      <c r="B2852"/>
      <c r="C2852"/>
      <c r="D2852"/>
      <c r="E2852"/>
      <c r="F2852"/>
      <c r="G2852" s="5"/>
      <c r="H2852"/>
      <c r="I2852"/>
    </row>
    <row r="2853" spans="1:9" ht="12.75">
      <c r="A2853"/>
      <c r="B2853"/>
      <c r="C2853"/>
      <c r="D2853"/>
      <c r="E2853"/>
      <c r="F2853"/>
      <c r="G2853" s="5"/>
      <c r="H2853"/>
      <c r="I2853"/>
    </row>
    <row r="2854" spans="1:9" ht="12.75">
      <c r="A2854"/>
      <c r="B2854"/>
      <c r="C2854"/>
      <c r="D2854"/>
      <c r="E2854"/>
      <c r="F2854"/>
      <c r="G2854" s="5"/>
      <c r="H2854"/>
      <c r="I2854"/>
    </row>
    <row r="2855" spans="1:9" ht="12.75">
      <c r="A2855"/>
      <c r="B2855"/>
      <c r="C2855"/>
      <c r="D2855"/>
      <c r="E2855"/>
      <c r="F2855"/>
      <c r="G2855" s="5"/>
      <c r="H2855"/>
      <c r="I2855"/>
    </row>
    <row r="2856" spans="1:9" ht="12.75">
      <c r="A2856"/>
      <c r="B2856"/>
      <c r="C2856"/>
      <c r="D2856"/>
      <c r="E2856"/>
      <c r="F2856"/>
      <c r="G2856" s="5"/>
      <c r="H2856"/>
      <c r="I2856"/>
    </row>
    <row r="2857" spans="1:9" ht="12.75">
      <c r="A2857"/>
      <c r="B2857"/>
      <c r="C2857"/>
      <c r="D2857"/>
      <c r="E2857"/>
      <c r="F2857"/>
      <c r="G2857" s="5"/>
      <c r="H2857"/>
      <c r="I2857"/>
    </row>
    <row r="2858" spans="1:9" ht="12.75">
      <c r="A2858"/>
      <c r="B2858"/>
      <c r="C2858"/>
      <c r="D2858"/>
      <c r="E2858"/>
      <c r="F2858"/>
      <c r="G2858" s="5"/>
      <c r="H2858"/>
      <c r="I2858"/>
    </row>
    <row r="2859" spans="1:9" ht="12.75">
      <c r="A2859"/>
      <c r="B2859"/>
      <c r="C2859"/>
      <c r="D2859"/>
      <c r="E2859"/>
      <c r="F2859"/>
      <c r="G2859" s="5"/>
      <c r="H2859"/>
      <c r="I2859"/>
    </row>
    <row r="2860" spans="1:9" ht="12.75">
      <c r="A2860"/>
      <c r="B2860"/>
      <c r="C2860"/>
      <c r="D2860"/>
      <c r="E2860"/>
      <c r="F2860"/>
      <c r="G2860" s="5"/>
      <c r="H2860"/>
      <c r="I2860"/>
    </row>
    <row r="2861" spans="1:9" ht="12.75">
      <c r="A2861"/>
      <c r="B2861"/>
      <c r="C2861"/>
      <c r="D2861"/>
      <c r="E2861"/>
      <c r="F2861"/>
      <c r="G2861" s="5"/>
      <c r="H2861"/>
      <c r="I2861"/>
    </row>
    <row r="2862" spans="1:9" ht="12.75">
      <c r="A2862"/>
      <c r="B2862"/>
      <c r="C2862"/>
      <c r="D2862"/>
      <c r="E2862"/>
      <c r="F2862"/>
      <c r="G2862" s="5"/>
      <c r="H2862"/>
      <c r="I2862"/>
    </row>
    <row r="2863" spans="1:9" ht="12.75">
      <c r="A2863"/>
      <c r="B2863"/>
      <c r="C2863"/>
      <c r="D2863"/>
      <c r="E2863"/>
      <c r="F2863"/>
      <c r="G2863" s="5"/>
      <c r="H2863"/>
      <c r="I2863"/>
    </row>
    <row r="2864" spans="1:9" ht="12.75">
      <c r="A2864"/>
      <c r="B2864"/>
      <c r="C2864"/>
      <c r="D2864"/>
      <c r="E2864"/>
      <c r="F2864"/>
      <c r="G2864" s="5"/>
      <c r="H2864"/>
      <c r="I2864"/>
    </row>
    <row r="2865" spans="1:9" ht="12.75">
      <c r="A2865"/>
      <c r="B2865"/>
      <c r="C2865"/>
      <c r="D2865"/>
      <c r="E2865"/>
      <c r="F2865"/>
      <c r="G2865" s="5"/>
      <c r="H2865"/>
      <c r="I2865"/>
    </row>
    <row r="2866" spans="1:9" ht="12.75">
      <c r="A2866"/>
      <c r="B2866"/>
      <c r="C2866"/>
      <c r="D2866"/>
      <c r="E2866"/>
      <c r="F2866"/>
      <c r="G2866" s="5"/>
      <c r="H2866"/>
      <c r="I2866"/>
    </row>
    <row r="2867" spans="1:9" ht="12.75">
      <c r="A2867"/>
      <c r="B2867"/>
      <c r="C2867"/>
      <c r="D2867"/>
      <c r="E2867"/>
      <c r="F2867"/>
      <c r="G2867" s="5"/>
      <c r="H2867"/>
      <c r="I2867"/>
    </row>
    <row r="2868" spans="1:9" ht="12.75">
      <c r="A2868"/>
      <c r="B2868"/>
      <c r="C2868"/>
      <c r="D2868"/>
      <c r="E2868"/>
      <c r="F2868"/>
      <c r="G2868" s="5"/>
      <c r="H2868"/>
      <c r="I2868"/>
    </row>
    <row r="2869" spans="1:9" ht="12.75">
      <c r="A2869"/>
      <c r="B2869"/>
      <c r="C2869"/>
      <c r="D2869"/>
      <c r="E2869"/>
      <c r="F2869"/>
      <c r="G2869" s="5"/>
      <c r="H2869"/>
      <c r="I2869"/>
    </row>
    <row r="2870" spans="1:9" ht="12.75">
      <c r="A2870"/>
      <c r="B2870"/>
      <c r="C2870"/>
      <c r="D2870"/>
      <c r="E2870"/>
      <c r="F2870"/>
      <c r="G2870" s="5"/>
      <c r="H2870"/>
      <c r="I2870"/>
    </row>
    <row r="2871" spans="1:9" ht="12.75">
      <c r="A2871"/>
      <c r="B2871"/>
      <c r="C2871"/>
      <c r="D2871"/>
      <c r="E2871"/>
      <c r="F2871"/>
      <c r="G2871" s="5"/>
      <c r="H2871"/>
      <c r="I2871"/>
    </row>
    <row r="2872" spans="1:9" ht="12.75">
      <c r="A2872"/>
      <c r="B2872"/>
      <c r="C2872"/>
      <c r="D2872"/>
      <c r="E2872"/>
      <c r="F2872"/>
      <c r="G2872" s="5"/>
      <c r="H2872"/>
      <c r="I2872"/>
    </row>
    <row r="2873" spans="1:9" ht="12.75">
      <c r="A2873"/>
      <c r="B2873"/>
      <c r="C2873"/>
      <c r="D2873"/>
      <c r="E2873"/>
      <c r="F2873"/>
      <c r="G2873" s="5"/>
      <c r="H2873"/>
      <c r="I2873"/>
    </row>
    <row r="2874" spans="1:9" ht="12.75">
      <c r="A2874"/>
      <c r="B2874"/>
      <c r="C2874"/>
      <c r="D2874"/>
      <c r="E2874"/>
      <c r="F2874"/>
      <c r="G2874" s="5"/>
      <c r="H2874"/>
      <c r="I2874"/>
    </row>
    <row r="2875" spans="1:9" ht="12.75">
      <c r="A2875"/>
      <c r="B2875"/>
      <c r="C2875"/>
      <c r="D2875"/>
      <c r="E2875"/>
      <c r="F2875"/>
      <c r="G2875" s="5"/>
      <c r="H2875"/>
      <c r="I2875"/>
    </row>
    <row r="2876" spans="1:9" ht="12.75">
      <c r="A2876"/>
      <c r="B2876"/>
      <c r="C2876"/>
      <c r="D2876"/>
      <c r="E2876"/>
      <c r="F2876"/>
      <c r="G2876" s="5"/>
      <c r="H2876"/>
      <c r="I2876"/>
    </row>
    <row r="2877" spans="1:9" ht="12.75">
      <c r="A2877"/>
      <c r="B2877"/>
      <c r="C2877"/>
      <c r="D2877"/>
      <c r="E2877"/>
      <c r="F2877"/>
      <c r="G2877" s="5"/>
      <c r="H2877"/>
      <c r="I2877"/>
    </row>
    <row r="2878" spans="1:9" ht="12.75">
      <c r="A2878"/>
      <c r="B2878"/>
      <c r="C2878"/>
      <c r="D2878"/>
      <c r="E2878"/>
      <c r="F2878"/>
      <c r="G2878" s="5"/>
      <c r="H2878"/>
      <c r="I2878"/>
    </row>
    <row r="2879" spans="1:9" ht="12.75">
      <c r="A2879"/>
      <c r="B2879"/>
      <c r="C2879"/>
      <c r="D2879"/>
      <c r="E2879"/>
      <c r="F2879"/>
      <c r="G2879" s="5"/>
      <c r="H2879"/>
      <c r="I2879"/>
    </row>
    <row r="2880" spans="1:9" ht="12.75">
      <c r="A2880"/>
      <c r="B2880"/>
      <c r="C2880"/>
      <c r="D2880"/>
      <c r="E2880"/>
      <c r="F2880"/>
      <c r="G2880" s="5"/>
      <c r="H2880"/>
      <c r="I2880"/>
    </row>
    <row r="2881" spans="1:9" ht="12.75">
      <c r="A2881"/>
      <c r="B2881"/>
      <c r="C2881"/>
      <c r="D2881"/>
      <c r="E2881"/>
      <c r="F2881"/>
      <c r="G2881" s="5"/>
      <c r="H2881"/>
      <c r="I2881"/>
    </row>
    <row r="2882" spans="1:9" ht="12.75">
      <c r="A2882"/>
      <c r="B2882"/>
      <c r="C2882"/>
      <c r="D2882"/>
      <c r="E2882"/>
      <c r="F2882"/>
      <c r="G2882" s="5"/>
      <c r="H2882"/>
      <c r="I2882"/>
    </row>
    <row r="2883" spans="1:9" ht="12.75">
      <c r="A2883"/>
      <c r="B2883"/>
      <c r="C2883"/>
      <c r="D2883"/>
      <c r="E2883"/>
      <c r="F2883"/>
      <c r="G2883" s="5"/>
      <c r="H2883"/>
      <c r="I2883"/>
    </row>
    <row r="2884" spans="1:9" ht="12.75">
      <c r="A2884"/>
      <c r="B2884"/>
      <c r="C2884"/>
      <c r="D2884"/>
      <c r="E2884"/>
      <c r="F2884"/>
      <c r="G2884" s="5"/>
      <c r="H2884"/>
      <c r="I2884"/>
    </row>
    <row r="2885" spans="1:9" ht="12.75">
      <c r="A2885"/>
      <c r="B2885"/>
      <c r="C2885"/>
      <c r="D2885"/>
      <c r="E2885"/>
      <c r="F2885"/>
      <c r="G2885" s="5"/>
      <c r="H2885"/>
      <c r="I2885"/>
    </row>
    <row r="2886" spans="1:9" ht="12.75">
      <c r="A2886"/>
      <c r="B2886"/>
      <c r="C2886"/>
      <c r="D2886"/>
      <c r="E2886"/>
      <c r="F2886"/>
      <c r="G2886" s="5"/>
      <c r="H2886"/>
      <c r="I2886"/>
    </row>
    <row r="2887" spans="1:9" ht="12.75">
      <c r="A2887"/>
      <c r="B2887"/>
      <c r="C2887"/>
      <c r="D2887"/>
      <c r="E2887"/>
      <c r="F2887"/>
      <c r="G2887" s="5"/>
      <c r="H2887"/>
      <c r="I2887"/>
    </row>
    <row r="2888" spans="1:9" ht="12.75">
      <c r="A2888"/>
      <c r="B2888"/>
      <c r="C2888"/>
      <c r="D2888"/>
      <c r="E2888"/>
      <c r="F2888"/>
      <c r="G2888" s="5"/>
      <c r="H2888"/>
      <c r="I2888"/>
    </row>
    <row r="2889" spans="1:9" ht="12.75">
      <c r="A2889"/>
      <c r="B2889"/>
      <c r="C2889"/>
      <c r="D2889"/>
      <c r="E2889"/>
      <c r="F2889"/>
      <c r="G2889" s="5"/>
      <c r="H2889"/>
      <c r="I2889"/>
    </row>
    <row r="2890" spans="1:9" ht="12.75">
      <c r="A2890"/>
      <c r="B2890"/>
      <c r="C2890"/>
      <c r="D2890"/>
      <c r="E2890"/>
      <c r="F2890"/>
      <c r="G2890" s="5"/>
      <c r="H2890"/>
      <c r="I2890"/>
    </row>
    <row r="2891" spans="1:9" ht="12.75">
      <c r="A2891"/>
      <c r="B2891"/>
      <c r="C2891"/>
      <c r="D2891"/>
      <c r="E2891"/>
      <c r="F2891"/>
      <c r="G2891" s="5"/>
      <c r="H2891"/>
      <c r="I2891"/>
    </row>
    <row r="2892" spans="1:9" ht="12.75">
      <c r="A2892"/>
      <c r="B2892"/>
      <c r="C2892"/>
      <c r="D2892"/>
      <c r="E2892"/>
      <c r="F2892"/>
      <c r="G2892" s="5"/>
      <c r="H2892"/>
      <c r="I2892"/>
    </row>
    <row r="2893" spans="1:9" ht="12.75">
      <c r="A2893"/>
      <c r="B2893"/>
      <c r="C2893"/>
      <c r="D2893"/>
      <c r="E2893"/>
      <c r="F2893"/>
      <c r="G2893" s="5"/>
      <c r="H2893"/>
      <c r="I2893"/>
    </row>
    <row r="2894" spans="1:9" ht="12.75">
      <c r="A2894"/>
      <c r="B2894"/>
      <c r="C2894"/>
      <c r="D2894"/>
      <c r="E2894"/>
      <c r="F2894"/>
      <c r="G2894" s="5"/>
      <c r="H2894"/>
      <c r="I2894"/>
    </row>
    <row r="2895" spans="1:9" ht="12.75">
      <c r="A2895"/>
      <c r="B2895"/>
      <c r="C2895"/>
      <c r="D2895"/>
      <c r="E2895"/>
      <c r="F2895"/>
      <c r="G2895" s="5"/>
      <c r="H2895"/>
      <c r="I2895"/>
    </row>
    <row r="2896" spans="1:9" ht="12.75">
      <c r="A2896"/>
      <c r="B2896"/>
      <c r="C2896"/>
      <c r="D2896"/>
      <c r="E2896"/>
      <c r="F2896"/>
      <c r="G2896" s="5"/>
      <c r="H2896"/>
      <c r="I2896"/>
    </row>
    <row r="2897" spans="1:9" ht="12.75">
      <c r="A2897"/>
      <c r="B2897"/>
      <c r="C2897"/>
      <c r="D2897"/>
      <c r="E2897"/>
      <c r="F2897"/>
      <c r="G2897" s="5"/>
      <c r="H2897"/>
      <c r="I2897"/>
    </row>
    <row r="2898" spans="1:9" ht="12.75">
      <c r="A2898"/>
      <c r="B2898"/>
      <c r="C2898"/>
      <c r="D2898"/>
      <c r="E2898"/>
      <c r="F2898"/>
      <c r="G2898" s="5"/>
      <c r="H2898"/>
      <c r="I2898"/>
    </row>
    <row r="2899" spans="1:9" ht="12.75">
      <c r="A2899"/>
      <c r="B2899"/>
      <c r="C2899"/>
      <c r="D2899"/>
      <c r="E2899"/>
      <c r="F2899"/>
      <c r="G2899" s="5"/>
      <c r="H2899"/>
      <c r="I2899"/>
    </row>
    <row r="2900" spans="1:9" ht="12.75">
      <c r="A2900"/>
      <c r="B2900"/>
      <c r="C2900"/>
      <c r="D2900"/>
      <c r="E2900"/>
      <c r="F2900"/>
      <c r="G2900" s="5"/>
      <c r="H2900"/>
      <c r="I2900"/>
    </row>
    <row r="2901" spans="1:9" ht="12.75">
      <c r="A2901"/>
      <c r="B2901"/>
      <c r="C2901"/>
      <c r="D2901"/>
      <c r="E2901"/>
      <c r="F2901"/>
      <c r="G2901" s="5"/>
      <c r="H2901"/>
      <c r="I2901"/>
    </row>
    <row r="2902" spans="1:9" ht="12.75">
      <c r="A2902"/>
      <c r="B2902"/>
      <c r="C2902"/>
      <c r="D2902"/>
      <c r="E2902"/>
      <c r="F2902"/>
      <c r="G2902" s="5"/>
      <c r="H2902"/>
      <c r="I2902"/>
    </row>
    <row r="2903" spans="1:9" ht="12.75">
      <c r="A2903"/>
      <c r="B2903"/>
      <c r="C2903"/>
      <c r="D2903"/>
      <c r="E2903"/>
      <c r="F2903"/>
      <c r="G2903" s="5"/>
      <c r="H2903"/>
      <c r="I2903"/>
    </row>
    <row r="2904" spans="1:9" ht="12.75">
      <c r="A2904"/>
      <c r="B2904"/>
      <c r="C2904"/>
      <c r="D2904"/>
      <c r="E2904"/>
      <c r="F2904"/>
      <c r="G2904" s="5"/>
      <c r="H2904"/>
      <c r="I2904"/>
    </row>
    <row r="2905" spans="1:9" ht="12.75">
      <c r="A2905"/>
      <c r="B2905"/>
      <c r="C2905"/>
      <c r="D2905"/>
      <c r="E2905"/>
      <c r="F2905"/>
      <c r="G2905" s="5"/>
      <c r="H2905"/>
      <c r="I2905"/>
    </row>
    <row r="2906" spans="1:9" ht="12.75">
      <c r="A2906"/>
      <c r="B2906"/>
      <c r="C2906"/>
      <c r="D2906"/>
      <c r="E2906"/>
      <c r="F2906"/>
      <c r="G2906" s="5"/>
      <c r="H2906"/>
      <c r="I2906"/>
    </row>
    <row r="2907" spans="1:9" ht="12.75">
      <c r="A2907"/>
      <c r="B2907"/>
      <c r="C2907"/>
      <c r="D2907"/>
      <c r="E2907"/>
      <c r="F2907"/>
      <c r="G2907" s="5"/>
      <c r="H2907"/>
      <c r="I2907"/>
    </row>
    <row r="2908" spans="1:9" ht="12.75">
      <c r="A2908"/>
      <c r="B2908"/>
      <c r="C2908"/>
      <c r="D2908"/>
      <c r="E2908"/>
      <c r="F2908"/>
      <c r="G2908" s="5"/>
      <c r="H2908"/>
      <c r="I2908"/>
    </row>
    <row r="2909" spans="1:9" ht="12.75">
      <c r="A2909"/>
      <c r="B2909"/>
      <c r="C2909"/>
      <c r="D2909"/>
      <c r="E2909"/>
      <c r="F2909"/>
      <c r="G2909" s="5"/>
      <c r="H2909"/>
      <c r="I2909"/>
    </row>
    <row r="2910" spans="1:9" ht="12.75">
      <c r="A2910"/>
      <c r="B2910"/>
      <c r="C2910"/>
      <c r="D2910"/>
      <c r="E2910"/>
      <c r="F2910"/>
      <c r="G2910" s="5"/>
      <c r="H2910"/>
      <c r="I2910"/>
    </row>
    <row r="2911" spans="1:9" ht="12.75">
      <c r="A2911"/>
      <c r="B2911"/>
      <c r="C2911"/>
      <c r="D2911"/>
      <c r="E2911"/>
      <c r="F2911"/>
      <c r="G2911" s="5"/>
      <c r="H2911"/>
      <c r="I2911"/>
    </row>
    <row r="2912" spans="1:9" ht="12.75">
      <c r="A2912"/>
      <c r="B2912"/>
      <c r="C2912"/>
      <c r="D2912"/>
      <c r="E2912"/>
      <c r="F2912"/>
      <c r="G2912" s="5"/>
      <c r="H2912"/>
      <c r="I2912"/>
    </row>
    <row r="2913" spans="1:9" ht="12.75">
      <c r="A2913"/>
      <c r="B2913"/>
      <c r="C2913"/>
      <c r="D2913"/>
      <c r="E2913"/>
      <c r="F2913"/>
      <c r="G2913" s="5"/>
      <c r="H2913"/>
      <c r="I2913"/>
    </row>
    <row r="2914" spans="1:9" ht="12.75">
      <c r="A2914"/>
      <c r="B2914"/>
      <c r="C2914"/>
      <c r="D2914"/>
      <c r="E2914"/>
      <c r="F2914"/>
      <c r="G2914" s="5"/>
      <c r="H2914"/>
      <c r="I2914"/>
    </row>
    <row r="2915" spans="1:9" ht="12.75">
      <c r="A2915"/>
      <c r="B2915"/>
      <c r="C2915"/>
      <c r="D2915"/>
      <c r="E2915"/>
      <c r="F2915"/>
      <c r="G2915" s="5"/>
      <c r="H2915"/>
      <c r="I2915"/>
    </row>
    <row r="2916" spans="1:9" ht="12.75">
      <c r="A2916"/>
      <c r="B2916"/>
      <c r="C2916"/>
      <c r="D2916"/>
      <c r="E2916"/>
      <c r="F2916"/>
      <c r="G2916" s="5"/>
      <c r="H2916"/>
      <c r="I2916"/>
    </row>
    <row r="2917" spans="1:9" ht="12.75">
      <c r="A2917"/>
      <c r="B2917"/>
      <c r="C2917"/>
      <c r="D2917"/>
      <c r="E2917"/>
      <c r="F2917"/>
      <c r="G2917" s="5"/>
      <c r="H2917"/>
      <c r="I2917"/>
    </row>
    <row r="2918" spans="1:9" ht="12.75">
      <c r="A2918"/>
      <c r="B2918"/>
      <c r="C2918"/>
      <c r="D2918"/>
      <c r="E2918"/>
      <c r="F2918"/>
      <c r="G2918" s="5"/>
      <c r="H2918"/>
      <c r="I2918"/>
    </row>
    <row r="2919" spans="1:9" ht="12.75">
      <c r="A2919"/>
      <c r="B2919"/>
      <c r="C2919"/>
      <c r="D2919"/>
      <c r="E2919"/>
      <c r="F2919"/>
      <c r="G2919" s="5"/>
      <c r="H2919"/>
      <c r="I2919"/>
    </row>
    <row r="2920" spans="1:9" ht="12.75">
      <c r="A2920"/>
      <c r="B2920"/>
      <c r="C2920"/>
      <c r="D2920"/>
      <c r="E2920"/>
      <c r="F2920"/>
      <c r="G2920" s="5"/>
      <c r="H2920"/>
      <c r="I2920"/>
    </row>
    <row r="2921" spans="1:9" ht="12.75">
      <c r="A2921"/>
      <c r="B2921"/>
      <c r="C2921"/>
      <c r="D2921"/>
      <c r="E2921"/>
      <c r="F2921"/>
      <c r="G2921" s="5"/>
      <c r="H2921"/>
      <c r="I2921"/>
    </row>
    <row r="2922" spans="1:9" ht="12.75">
      <c r="A2922"/>
      <c r="B2922"/>
      <c r="C2922"/>
      <c r="D2922"/>
      <c r="E2922"/>
      <c r="F2922"/>
      <c r="G2922" s="5"/>
      <c r="H2922"/>
      <c r="I2922"/>
    </row>
    <row r="2923" spans="1:9" ht="12.75">
      <c r="A2923"/>
      <c r="B2923"/>
      <c r="C2923"/>
      <c r="D2923"/>
      <c r="E2923"/>
      <c r="F2923"/>
      <c r="G2923" s="5"/>
      <c r="H2923"/>
      <c r="I2923"/>
    </row>
    <row r="2924" spans="1:9" ht="12.75">
      <c r="A2924"/>
      <c r="B2924"/>
      <c r="C2924"/>
      <c r="D2924"/>
      <c r="E2924"/>
      <c r="F2924"/>
      <c r="G2924" s="5"/>
      <c r="H2924"/>
      <c r="I2924"/>
    </row>
    <row r="2925" spans="1:9" ht="12.75">
      <c r="A2925"/>
      <c r="B2925"/>
      <c r="C2925"/>
      <c r="D2925"/>
      <c r="E2925"/>
      <c r="F2925"/>
      <c r="G2925" s="5"/>
      <c r="H2925"/>
      <c r="I2925"/>
    </row>
    <row r="2926" spans="1:9" ht="12.75">
      <c r="A2926"/>
      <c r="B2926"/>
      <c r="C2926"/>
      <c r="D2926"/>
      <c r="E2926"/>
      <c r="F2926"/>
      <c r="G2926" s="5"/>
      <c r="H2926"/>
      <c r="I2926"/>
    </row>
    <row r="2927" spans="1:9" ht="12.75">
      <c r="A2927"/>
      <c r="B2927"/>
      <c r="C2927"/>
      <c r="D2927"/>
      <c r="E2927"/>
      <c r="F2927"/>
      <c r="G2927" s="5"/>
      <c r="H2927"/>
      <c r="I2927"/>
    </row>
    <row r="2928" spans="1:9" ht="12.75">
      <c r="A2928"/>
      <c r="B2928"/>
      <c r="C2928"/>
      <c r="D2928"/>
      <c r="E2928"/>
      <c r="F2928"/>
      <c r="G2928" s="5"/>
      <c r="H2928"/>
      <c r="I2928"/>
    </row>
    <row r="2929" spans="1:9" ht="12.75">
      <c r="A2929"/>
      <c r="B2929"/>
      <c r="C2929"/>
      <c r="D2929"/>
      <c r="E2929"/>
      <c r="F2929"/>
      <c r="G2929" s="5"/>
      <c r="H2929"/>
      <c r="I2929"/>
    </row>
    <row r="2930" spans="1:9" ht="12.75">
      <c r="A2930"/>
      <c r="B2930"/>
      <c r="C2930"/>
      <c r="D2930"/>
      <c r="E2930"/>
      <c r="F2930"/>
      <c r="G2930" s="5"/>
      <c r="H2930"/>
      <c r="I2930"/>
    </row>
    <row r="2931" spans="1:9" ht="12.75">
      <c r="A2931"/>
      <c r="B2931"/>
      <c r="C2931"/>
      <c r="D2931"/>
      <c r="E2931"/>
      <c r="F2931"/>
      <c r="G2931" s="5"/>
      <c r="H2931"/>
      <c r="I2931"/>
    </row>
    <row r="2932" spans="1:9" ht="12.75">
      <c r="A2932"/>
      <c r="B2932"/>
      <c r="C2932"/>
      <c r="D2932"/>
      <c r="E2932"/>
      <c r="F2932"/>
      <c r="G2932" s="5"/>
      <c r="H2932"/>
      <c r="I2932"/>
    </row>
    <row r="2933" spans="1:9" ht="12.75">
      <c r="A2933"/>
      <c r="B2933"/>
      <c r="C2933"/>
      <c r="D2933"/>
      <c r="E2933"/>
      <c r="F2933"/>
      <c r="G2933" s="5"/>
      <c r="H2933"/>
      <c r="I2933"/>
    </row>
    <row r="2934" spans="1:9" ht="12.75">
      <c r="A2934"/>
      <c r="B2934"/>
      <c r="C2934"/>
      <c r="D2934"/>
      <c r="E2934"/>
      <c r="F2934"/>
      <c r="G2934" s="5"/>
      <c r="H2934"/>
      <c r="I2934"/>
    </row>
    <row r="2935" spans="1:9" ht="12.75">
      <c r="A2935"/>
      <c r="B2935"/>
      <c r="C2935"/>
      <c r="D2935"/>
      <c r="E2935"/>
      <c r="F2935"/>
      <c r="G2935" s="5"/>
      <c r="H2935"/>
      <c r="I2935"/>
    </row>
    <row r="2936" spans="1:9" ht="12.75">
      <c r="A2936"/>
      <c r="B2936"/>
      <c r="C2936"/>
      <c r="D2936"/>
      <c r="E2936"/>
      <c r="F2936"/>
      <c r="G2936" s="5"/>
      <c r="H2936"/>
      <c r="I2936"/>
    </row>
    <row r="2937" spans="1:9" ht="12.75">
      <c r="A2937"/>
      <c r="B2937"/>
      <c r="C2937"/>
      <c r="D2937"/>
      <c r="E2937"/>
      <c r="F2937"/>
      <c r="G2937" s="5"/>
      <c r="H2937"/>
      <c r="I2937"/>
    </row>
    <row r="2938" spans="1:9" ht="12.75">
      <c r="A2938"/>
      <c r="B2938"/>
      <c r="C2938"/>
      <c r="D2938"/>
      <c r="E2938"/>
      <c r="F2938"/>
      <c r="G2938" s="5"/>
      <c r="H2938"/>
      <c r="I2938"/>
    </row>
    <row r="2939" spans="1:9" ht="12.75">
      <c r="A2939"/>
      <c r="B2939"/>
      <c r="C2939"/>
      <c r="D2939"/>
      <c r="E2939"/>
      <c r="F2939"/>
      <c r="G2939" s="5"/>
      <c r="H2939"/>
      <c r="I2939"/>
    </row>
    <row r="2940" spans="1:9" ht="12.75">
      <c r="A2940"/>
      <c r="B2940"/>
      <c r="C2940"/>
      <c r="D2940"/>
      <c r="E2940"/>
      <c r="F2940"/>
      <c r="G2940" s="5"/>
      <c r="H2940"/>
      <c r="I2940"/>
    </row>
    <row r="2941" spans="1:9" ht="12.75">
      <c r="A2941"/>
      <c r="B2941"/>
      <c r="C2941"/>
      <c r="D2941"/>
      <c r="E2941"/>
      <c r="F2941"/>
      <c r="G2941" s="5"/>
      <c r="H2941"/>
      <c r="I2941"/>
    </row>
    <row r="2942" spans="1:9" ht="12.75">
      <c r="A2942"/>
      <c r="B2942"/>
      <c r="C2942"/>
      <c r="D2942"/>
      <c r="E2942"/>
      <c r="F2942"/>
      <c r="G2942" s="5"/>
      <c r="H2942"/>
      <c r="I2942"/>
    </row>
    <row r="2943" spans="1:9" ht="12.75">
      <c r="A2943"/>
      <c r="B2943"/>
      <c r="C2943"/>
      <c r="D2943"/>
      <c r="E2943"/>
      <c r="F2943"/>
      <c r="G2943" s="5"/>
      <c r="H2943"/>
      <c r="I2943"/>
    </row>
    <row r="2944" spans="1:9" ht="12.75">
      <c r="A2944"/>
      <c r="B2944"/>
      <c r="C2944"/>
      <c r="D2944"/>
      <c r="E2944"/>
      <c r="F2944"/>
      <c r="G2944" s="5"/>
      <c r="H2944"/>
      <c r="I2944"/>
    </row>
    <row r="2945" spans="1:9" ht="12.75">
      <c r="A2945"/>
      <c r="B2945"/>
      <c r="C2945"/>
      <c r="D2945"/>
      <c r="E2945"/>
      <c r="F2945"/>
      <c r="G2945" s="5"/>
      <c r="H2945"/>
      <c r="I2945"/>
    </row>
    <row r="2946" spans="1:9" ht="12.75">
      <c r="A2946"/>
      <c r="B2946"/>
      <c r="C2946"/>
      <c r="D2946"/>
      <c r="E2946"/>
      <c r="F2946"/>
      <c r="G2946" s="5"/>
      <c r="H2946"/>
      <c r="I2946"/>
    </row>
    <row r="2947" spans="1:9" ht="12.75">
      <c r="A2947"/>
      <c r="B2947"/>
      <c r="C2947"/>
      <c r="D2947"/>
      <c r="E2947"/>
      <c r="F2947"/>
      <c r="G2947" s="5"/>
      <c r="H2947"/>
      <c r="I2947"/>
    </row>
    <row r="2948" spans="1:9" ht="12.75">
      <c r="A2948"/>
      <c r="B2948"/>
      <c r="C2948"/>
      <c r="D2948"/>
      <c r="E2948"/>
      <c r="F2948"/>
      <c r="G2948" s="5"/>
      <c r="H2948"/>
      <c r="I2948"/>
    </row>
    <row r="2949" spans="1:9" ht="12.75">
      <c r="A2949"/>
      <c r="B2949"/>
      <c r="C2949"/>
      <c r="D2949"/>
      <c r="E2949"/>
      <c r="F2949"/>
      <c r="G2949" s="5"/>
      <c r="H2949"/>
      <c r="I2949"/>
    </row>
    <row r="2950" spans="1:9" ht="12.75">
      <c r="A2950"/>
      <c r="B2950"/>
      <c r="C2950"/>
      <c r="D2950"/>
      <c r="E2950"/>
      <c r="F2950"/>
      <c r="G2950" s="5"/>
      <c r="H2950"/>
      <c r="I2950"/>
    </row>
    <row r="2951" spans="1:9" ht="12.75">
      <c r="A2951"/>
      <c r="B2951"/>
      <c r="C2951"/>
      <c r="D2951"/>
      <c r="E2951"/>
      <c r="F2951"/>
      <c r="G2951" s="5"/>
      <c r="H2951"/>
      <c r="I2951"/>
    </row>
    <row r="2952" spans="1:9" ht="12.75">
      <c r="A2952"/>
      <c r="B2952"/>
      <c r="C2952"/>
      <c r="D2952"/>
      <c r="E2952"/>
      <c r="F2952"/>
      <c r="G2952" s="5"/>
      <c r="H2952"/>
      <c r="I2952"/>
    </row>
    <row r="2953" spans="1:9" ht="12.75">
      <c r="A2953"/>
      <c r="B2953"/>
      <c r="C2953"/>
      <c r="D2953"/>
      <c r="E2953"/>
      <c r="F2953"/>
      <c r="G2953" s="5"/>
      <c r="H2953"/>
      <c r="I2953"/>
    </row>
    <row r="2954" spans="1:9" ht="12.75">
      <c r="A2954"/>
      <c r="B2954"/>
      <c r="C2954"/>
      <c r="D2954"/>
      <c r="E2954"/>
      <c r="F2954"/>
      <c r="G2954" s="5"/>
      <c r="H2954"/>
      <c r="I2954"/>
    </row>
    <row r="2955" spans="1:9" ht="12.75">
      <c r="A2955"/>
      <c r="B2955"/>
      <c r="C2955"/>
      <c r="D2955"/>
      <c r="E2955"/>
      <c r="F2955"/>
      <c r="G2955" s="5"/>
      <c r="H2955"/>
      <c r="I2955"/>
    </row>
    <row r="2956" spans="1:9" ht="12.75">
      <c r="A2956"/>
      <c r="B2956"/>
      <c r="C2956"/>
      <c r="D2956"/>
      <c r="E2956"/>
      <c r="F2956"/>
      <c r="G2956" s="5"/>
      <c r="H2956"/>
      <c r="I2956"/>
    </row>
    <row r="2957" spans="1:9" ht="12.75">
      <c r="A2957"/>
      <c r="B2957"/>
      <c r="C2957"/>
      <c r="D2957"/>
      <c r="E2957"/>
      <c r="F2957"/>
      <c r="G2957" s="5"/>
      <c r="H2957"/>
      <c r="I2957"/>
    </row>
    <row r="2958" spans="1:9" ht="12.75">
      <c r="A2958"/>
      <c r="B2958"/>
      <c r="C2958"/>
      <c r="D2958"/>
      <c r="E2958"/>
      <c r="F2958"/>
      <c r="G2958" s="5"/>
      <c r="H2958"/>
      <c r="I2958"/>
    </row>
    <row r="2959" spans="1:9" ht="12.75">
      <c r="A2959"/>
      <c r="B2959"/>
      <c r="C2959"/>
      <c r="D2959"/>
      <c r="E2959"/>
      <c r="F2959"/>
      <c r="G2959" s="5"/>
      <c r="H2959"/>
      <c r="I2959"/>
    </row>
    <row r="2960" spans="1:9" ht="12.75">
      <c r="A2960"/>
      <c r="B2960"/>
      <c r="C2960"/>
      <c r="D2960"/>
      <c r="E2960"/>
      <c r="F2960"/>
      <c r="G2960" s="5"/>
      <c r="H2960"/>
      <c r="I2960"/>
    </row>
    <row r="2961" spans="1:9" ht="12.75">
      <c r="A2961"/>
      <c r="B2961"/>
      <c r="C2961"/>
      <c r="D2961"/>
      <c r="E2961"/>
      <c r="F2961"/>
      <c r="G2961" s="5"/>
      <c r="H2961"/>
      <c r="I2961"/>
    </row>
    <row r="2962" spans="1:9" ht="12.75">
      <c r="A2962"/>
      <c r="B2962"/>
      <c r="C2962"/>
      <c r="D2962"/>
      <c r="E2962"/>
      <c r="F2962"/>
      <c r="G2962" s="5"/>
      <c r="H2962"/>
      <c r="I2962"/>
    </row>
    <row r="2963" spans="1:9" ht="12.75">
      <c r="A2963"/>
      <c r="B2963"/>
      <c r="C2963"/>
      <c r="D2963"/>
      <c r="E2963"/>
      <c r="F2963"/>
      <c r="G2963" s="5"/>
      <c r="H2963"/>
      <c r="I2963"/>
    </row>
    <row r="2964" spans="1:9" ht="12.75">
      <c r="A2964"/>
      <c r="B2964"/>
      <c r="C2964"/>
      <c r="D2964"/>
      <c r="E2964"/>
      <c r="F2964"/>
      <c r="G2964" s="5"/>
      <c r="H2964"/>
      <c r="I2964"/>
    </row>
    <row r="2965" spans="1:9" ht="12.75">
      <c r="A2965"/>
      <c r="B2965"/>
      <c r="C2965"/>
      <c r="D2965"/>
      <c r="E2965"/>
      <c r="F2965"/>
      <c r="G2965" s="5"/>
      <c r="H2965"/>
      <c r="I2965"/>
    </row>
    <row r="2966" spans="1:9" ht="12.75">
      <c r="A2966"/>
      <c r="B2966"/>
      <c r="C2966"/>
      <c r="D2966"/>
      <c r="E2966"/>
      <c r="F2966"/>
      <c r="G2966" s="5"/>
      <c r="H2966"/>
      <c r="I2966"/>
    </row>
    <row r="2967" spans="1:9" ht="12.75">
      <c r="A2967"/>
      <c r="B2967"/>
      <c r="C2967"/>
      <c r="D2967"/>
      <c r="E2967"/>
      <c r="F2967"/>
      <c r="G2967" s="5"/>
      <c r="H2967"/>
      <c r="I2967"/>
    </row>
    <row r="2968" spans="1:9" ht="12.75">
      <c r="A2968"/>
      <c r="B2968"/>
      <c r="C2968"/>
      <c r="D2968"/>
      <c r="E2968"/>
      <c r="F2968"/>
      <c r="G2968" s="5"/>
      <c r="H2968"/>
      <c r="I2968"/>
    </row>
    <row r="2969" spans="1:9" ht="12.75">
      <c r="A2969"/>
      <c r="B2969"/>
      <c r="C2969"/>
      <c r="D2969"/>
      <c r="E2969"/>
      <c r="F2969"/>
      <c r="G2969" s="5"/>
      <c r="H2969"/>
      <c r="I2969"/>
    </row>
    <row r="2970" spans="1:9" ht="12.75">
      <c r="A2970"/>
      <c r="B2970"/>
      <c r="C2970"/>
      <c r="D2970"/>
      <c r="E2970"/>
      <c r="F2970"/>
      <c r="G2970" s="5"/>
      <c r="H2970"/>
      <c r="I2970"/>
    </row>
    <row r="2971" spans="1:9" ht="12.75">
      <c r="A2971"/>
      <c r="B2971"/>
      <c r="C2971"/>
      <c r="D2971"/>
      <c r="E2971"/>
      <c r="F2971"/>
      <c r="G2971" s="5"/>
      <c r="H2971"/>
      <c r="I2971"/>
    </row>
    <row r="2972" spans="1:9" ht="12.75">
      <c r="A2972"/>
      <c r="B2972"/>
      <c r="C2972"/>
      <c r="D2972"/>
      <c r="E2972"/>
      <c r="F2972"/>
      <c r="G2972" s="5"/>
      <c r="H2972"/>
      <c r="I2972"/>
    </row>
    <row r="2973" spans="1:9" ht="12.75">
      <c r="A2973"/>
      <c r="B2973"/>
      <c r="C2973"/>
      <c r="D2973"/>
      <c r="E2973"/>
      <c r="F2973"/>
      <c r="G2973" s="5"/>
      <c r="H2973"/>
      <c r="I2973"/>
    </row>
    <row r="2974" spans="1:9" ht="12.75">
      <c r="A2974"/>
      <c r="B2974"/>
      <c r="C2974"/>
      <c r="D2974"/>
      <c r="E2974"/>
      <c r="F2974"/>
      <c r="G2974" s="5"/>
      <c r="H2974"/>
      <c r="I2974"/>
    </row>
    <row r="2975" spans="1:9" ht="12.75">
      <c r="A2975"/>
      <c r="B2975"/>
      <c r="C2975"/>
      <c r="D2975"/>
      <c r="E2975"/>
      <c r="F2975"/>
      <c r="G2975" s="5"/>
      <c r="H2975"/>
      <c r="I2975"/>
    </row>
    <row r="2976" spans="1:9" ht="12.75">
      <c r="A2976"/>
      <c r="B2976"/>
      <c r="C2976"/>
      <c r="D2976"/>
      <c r="E2976"/>
      <c r="F2976"/>
      <c r="G2976" s="5"/>
      <c r="H2976"/>
      <c r="I2976"/>
    </row>
    <row r="2977" spans="1:9" ht="12.75">
      <c r="A2977"/>
      <c r="B2977"/>
      <c r="C2977"/>
      <c r="D2977"/>
      <c r="E2977"/>
      <c r="F2977"/>
      <c r="G2977" s="5"/>
      <c r="H2977"/>
      <c r="I2977"/>
    </row>
    <row r="2978" spans="1:9" ht="12.75">
      <c r="A2978"/>
      <c r="B2978"/>
      <c r="C2978"/>
      <c r="D2978"/>
      <c r="E2978"/>
      <c r="F2978"/>
      <c r="G2978" s="5"/>
      <c r="H2978"/>
      <c r="I2978"/>
    </row>
    <row r="2979" spans="1:9" ht="12.75">
      <c r="A2979"/>
      <c r="B2979"/>
      <c r="C2979"/>
      <c r="D2979"/>
      <c r="E2979"/>
      <c r="F2979"/>
      <c r="G2979" s="5"/>
      <c r="H2979"/>
      <c r="I2979"/>
    </row>
    <row r="2980" spans="1:9" ht="12.75">
      <c r="A2980"/>
      <c r="B2980"/>
      <c r="C2980"/>
      <c r="D2980"/>
      <c r="E2980"/>
      <c r="F2980"/>
      <c r="G2980" s="5"/>
      <c r="H2980"/>
      <c r="I2980"/>
    </row>
    <row r="2981" spans="1:9" ht="12.75">
      <c r="A2981"/>
      <c r="B2981"/>
      <c r="C2981"/>
      <c r="D2981"/>
      <c r="E2981"/>
      <c r="F2981"/>
      <c r="G2981" s="5"/>
      <c r="H2981"/>
      <c r="I2981"/>
    </row>
    <row r="2982" spans="1:9" ht="12.75">
      <c r="A2982"/>
      <c r="B2982"/>
      <c r="C2982"/>
      <c r="D2982"/>
      <c r="E2982"/>
      <c r="F2982"/>
      <c r="G2982" s="5"/>
      <c r="H2982"/>
      <c r="I2982"/>
    </row>
    <row r="2983" spans="1:9" ht="12.75">
      <c r="A2983"/>
      <c r="B2983"/>
      <c r="C2983"/>
      <c r="D2983"/>
      <c r="E2983"/>
      <c r="F2983"/>
      <c r="G2983" s="5"/>
      <c r="H2983"/>
      <c r="I2983"/>
    </row>
    <row r="2984" spans="1:9" ht="12.75">
      <c r="A2984"/>
      <c r="B2984"/>
      <c r="C2984"/>
      <c r="D2984"/>
      <c r="E2984"/>
      <c r="F2984"/>
      <c r="G2984" s="5"/>
      <c r="H2984"/>
      <c r="I2984"/>
    </row>
    <row r="2985" spans="1:9" ht="12.75">
      <c r="A2985"/>
      <c r="B2985"/>
      <c r="C2985"/>
      <c r="D2985"/>
      <c r="E2985"/>
      <c r="F2985"/>
      <c r="G2985" s="5"/>
      <c r="H2985"/>
      <c r="I2985"/>
    </row>
    <row r="2986" spans="1:9" ht="12.75">
      <c r="A2986"/>
      <c r="B2986"/>
      <c r="C2986"/>
      <c r="D2986"/>
      <c r="E2986"/>
      <c r="F2986"/>
      <c r="G2986" s="5"/>
      <c r="H2986"/>
      <c r="I2986"/>
    </row>
    <row r="2987" spans="1:9" ht="12.75">
      <c r="A2987"/>
      <c r="B2987"/>
      <c r="C2987"/>
      <c r="D2987"/>
      <c r="E2987"/>
      <c r="F2987"/>
      <c r="G2987" s="5"/>
      <c r="H2987"/>
      <c r="I2987"/>
    </row>
    <row r="2988" spans="1:9" ht="12.75">
      <c r="A2988"/>
      <c r="B2988"/>
      <c r="C2988"/>
      <c r="D2988"/>
      <c r="E2988"/>
      <c r="F2988"/>
      <c r="G2988" s="5"/>
      <c r="H2988"/>
      <c r="I2988"/>
    </row>
    <row r="2989" spans="1:9" ht="12.75">
      <c r="A2989"/>
      <c r="B2989"/>
      <c r="C2989"/>
      <c r="D2989"/>
      <c r="E2989"/>
      <c r="F2989"/>
      <c r="G2989" s="5"/>
      <c r="H2989"/>
      <c r="I2989"/>
    </row>
    <row r="2990" spans="1:9" ht="12.75">
      <c r="A2990"/>
      <c r="B2990"/>
      <c r="C2990"/>
      <c r="D2990"/>
      <c r="E2990"/>
      <c r="F2990"/>
      <c r="G2990" s="5"/>
      <c r="H2990"/>
      <c r="I2990"/>
    </row>
    <row r="2991" spans="1:9" ht="12.75">
      <c r="A2991"/>
      <c r="B2991"/>
      <c r="C2991"/>
      <c r="D2991"/>
      <c r="E2991"/>
      <c r="F2991"/>
      <c r="G2991" s="5"/>
      <c r="H2991"/>
      <c r="I2991"/>
    </row>
    <row r="2992" spans="1:9" ht="12.75">
      <c r="A2992"/>
      <c r="B2992"/>
      <c r="C2992"/>
      <c r="D2992"/>
      <c r="E2992"/>
      <c r="F2992"/>
      <c r="G2992" s="5"/>
      <c r="H2992"/>
      <c r="I2992"/>
    </row>
    <row r="2993" spans="1:9" ht="12.75">
      <c r="A2993"/>
      <c r="B2993"/>
      <c r="C2993"/>
      <c r="D2993"/>
      <c r="E2993"/>
      <c r="F2993"/>
      <c r="G2993" s="5"/>
      <c r="H2993"/>
      <c r="I2993"/>
    </row>
    <row r="2994" spans="1:9" ht="12.75">
      <c r="A2994"/>
      <c r="B2994"/>
      <c r="C2994"/>
      <c r="D2994"/>
      <c r="E2994"/>
      <c r="F2994"/>
      <c r="G2994" s="5"/>
      <c r="H2994"/>
      <c r="I2994"/>
    </row>
    <row r="2995" spans="1:9" ht="12.75">
      <c r="A2995"/>
      <c r="B2995"/>
      <c r="C2995"/>
      <c r="D2995"/>
      <c r="E2995"/>
      <c r="F2995"/>
      <c r="G2995" s="5"/>
      <c r="H2995"/>
      <c r="I2995"/>
    </row>
    <row r="2996" spans="1:9" ht="12.75">
      <c r="A2996"/>
      <c r="B2996"/>
      <c r="C2996"/>
      <c r="D2996"/>
      <c r="E2996"/>
      <c r="F2996"/>
      <c r="G2996" s="5"/>
      <c r="H2996"/>
      <c r="I2996"/>
    </row>
    <row r="2997" spans="1:9" ht="12.75">
      <c r="A2997"/>
      <c r="B2997"/>
      <c r="C2997"/>
      <c r="D2997"/>
      <c r="E2997"/>
      <c r="F2997"/>
      <c r="G2997" s="5"/>
      <c r="H2997"/>
      <c r="I2997"/>
    </row>
    <row r="2998" spans="1:9" ht="12.75">
      <c r="A2998"/>
      <c r="B2998"/>
      <c r="C2998"/>
      <c r="D2998"/>
      <c r="E2998"/>
      <c r="F2998"/>
      <c r="G2998" s="5"/>
      <c r="H2998"/>
      <c r="I2998"/>
    </row>
    <row r="2999" spans="1:9" ht="12.75">
      <c r="A2999"/>
      <c r="B2999"/>
      <c r="C2999"/>
      <c r="D2999"/>
      <c r="E2999"/>
      <c r="F2999"/>
      <c r="G2999" s="5"/>
      <c r="H2999"/>
      <c r="I2999"/>
    </row>
    <row r="3000" spans="1:9" ht="12.75">
      <c r="A3000"/>
      <c r="B3000"/>
      <c r="C3000"/>
      <c r="D3000"/>
      <c r="E3000"/>
      <c r="F3000"/>
      <c r="G3000" s="5"/>
      <c r="H3000"/>
      <c r="I3000"/>
    </row>
    <row r="3001" spans="1:9" ht="12.75">
      <c r="A3001"/>
      <c r="B3001"/>
      <c r="C3001"/>
      <c r="D3001"/>
      <c r="E3001"/>
      <c r="F3001"/>
      <c r="G3001" s="5"/>
      <c r="H3001"/>
      <c r="I3001"/>
    </row>
    <row r="3002" spans="1:9" ht="12.75">
      <c r="A3002"/>
      <c r="B3002"/>
      <c r="C3002"/>
      <c r="D3002"/>
      <c r="E3002"/>
      <c r="F3002"/>
      <c r="G3002" s="5"/>
      <c r="H3002"/>
      <c r="I3002"/>
    </row>
    <row r="3003" spans="1:9" ht="12.75">
      <c r="A3003"/>
      <c r="B3003"/>
      <c r="C3003"/>
      <c r="D3003"/>
      <c r="E3003"/>
      <c r="F3003"/>
      <c r="G3003" s="5"/>
      <c r="H3003"/>
      <c r="I3003"/>
    </row>
    <row r="3004" spans="1:9" ht="12.75">
      <c r="A3004"/>
      <c r="B3004"/>
      <c r="C3004"/>
      <c r="D3004"/>
      <c r="E3004"/>
      <c r="F3004"/>
      <c r="G3004" s="5"/>
      <c r="H3004"/>
      <c r="I3004"/>
    </row>
    <row r="3005" spans="1:9" ht="12.75">
      <c r="A3005"/>
      <c r="B3005"/>
      <c r="C3005"/>
      <c r="D3005"/>
      <c r="E3005"/>
      <c r="F3005"/>
      <c r="G3005" s="5"/>
      <c r="H3005"/>
      <c r="I3005"/>
    </row>
    <row r="3006" spans="1:9" ht="12.75">
      <c r="A3006"/>
      <c r="B3006"/>
      <c r="C3006"/>
      <c r="D3006"/>
      <c r="E3006"/>
      <c r="F3006"/>
      <c r="G3006" s="5"/>
      <c r="H3006"/>
      <c r="I3006"/>
    </row>
    <row r="3007" spans="1:9" ht="12.75">
      <c r="A3007"/>
      <c r="B3007"/>
      <c r="C3007"/>
      <c r="D3007"/>
      <c r="E3007"/>
      <c r="F3007"/>
      <c r="G3007" s="5"/>
      <c r="H3007"/>
      <c r="I3007"/>
    </row>
    <row r="3008" spans="1:9" ht="12.75">
      <c r="A3008"/>
      <c r="B3008"/>
      <c r="C3008"/>
      <c r="D3008"/>
      <c r="E3008"/>
      <c r="F3008"/>
      <c r="G3008" s="5"/>
      <c r="H3008"/>
      <c r="I3008"/>
    </row>
    <row r="3009" spans="1:9" ht="12.75">
      <c r="A3009"/>
      <c r="B3009"/>
      <c r="C3009"/>
      <c r="D3009"/>
      <c r="E3009"/>
      <c r="F3009"/>
      <c r="G3009" s="5"/>
      <c r="H3009"/>
      <c r="I3009"/>
    </row>
    <row r="3010" spans="1:9" ht="12.75">
      <c r="A3010"/>
      <c r="B3010"/>
      <c r="C3010"/>
      <c r="D3010"/>
      <c r="E3010"/>
      <c r="F3010"/>
      <c r="G3010" s="5"/>
      <c r="H3010"/>
      <c r="I3010"/>
    </row>
    <row r="3011" spans="1:9" ht="12.75">
      <c r="A3011"/>
      <c r="B3011"/>
      <c r="C3011"/>
      <c r="D3011"/>
      <c r="E3011"/>
      <c r="F3011"/>
      <c r="G3011" s="5"/>
      <c r="H3011"/>
      <c r="I3011"/>
    </row>
    <row r="3012" spans="1:9" ht="12.75">
      <c r="A3012"/>
      <c r="B3012"/>
      <c r="C3012"/>
      <c r="D3012"/>
      <c r="E3012"/>
      <c r="F3012"/>
      <c r="G3012" s="5"/>
      <c r="H3012"/>
      <c r="I3012"/>
    </row>
    <row r="3013" spans="1:9" ht="12.75">
      <c r="A3013"/>
      <c r="B3013"/>
      <c r="C3013"/>
      <c r="D3013"/>
      <c r="E3013"/>
      <c r="F3013"/>
      <c r="G3013" s="5"/>
      <c r="H3013"/>
      <c r="I3013"/>
    </row>
    <row r="3014" spans="1:9" ht="12.75">
      <c r="A3014"/>
      <c r="B3014"/>
      <c r="C3014"/>
      <c r="D3014"/>
      <c r="E3014"/>
      <c r="F3014"/>
      <c r="G3014" s="5"/>
      <c r="H3014"/>
      <c r="I3014"/>
    </row>
    <row r="3015" spans="1:9" ht="12.75">
      <c r="A3015"/>
      <c r="B3015"/>
      <c r="C3015"/>
      <c r="D3015"/>
      <c r="E3015"/>
      <c r="F3015"/>
      <c r="G3015" s="5"/>
      <c r="H3015"/>
      <c r="I3015"/>
    </row>
    <row r="3016" spans="1:9" ht="12.75">
      <c r="A3016"/>
      <c r="B3016"/>
      <c r="C3016"/>
      <c r="D3016"/>
      <c r="E3016"/>
      <c r="F3016"/>
      <c r="G3016" s="5"/>
      <c r="H3016"/>
      <c r="I3016"/>
    </row>
    <row r="3017" spans="1:9" ht="12.75">
      <c r="A3017"/>
      <c r="B3017"/>
      <c r="C3017"/>
      <c r="D3017"/>
      <c r="E3017"/>
      <c r="F3017"/>
      <c r="G3017" s="5"/>
      <c r="H3017"/>
      <c r="I3017"/>
    </row>
    <row r="3018" spans="1:9" ht="12.75">
      <c r="A3018"/>
      <c r="B3018"/>
      <c r="C3018"/>
      <c r="D3018"/>
      <c r="E3018"/>
      <c r="F3018"/>
      <c r="G3018" s="5"/>
      <c r="H3018"/>
      <c r="I3018"/>
    </row>
    <row r="3019" spans="1:9" ht="12.75">
      <c r="A3019"/>
      <c r="B3019"/>
      <c r="C3019"/>
      <c r="D3019"/>
      <c r="E3019"/>
      <c r="F3019"/>
      <c r="G3019" s="5"/>
      <c r="H3019"/>
      <c r="I3019"/>
    </row>
    <row r="3020" spans="1:9" ht="12.75">
      <c r="A3020"/>
      <c r="B3020"/>
      <c r="C3020"/>
      <c r="D3020"/>
      <c r="E3020"/>
      <c r="F3020"/>
      <c r="G3020" s="5"/>
      <c r="H3020"/>
      <c r="I3020"/>
    </row>
    <row r="3021" spans="1:9" ht="12.75">
      <c r="A3021"/>
      <c r="B3021"/>
      <c r="C3021"/>
      <c r="D3021"/>
      <c r="E3021"/>
      <c r="F3021"/>
      <c r="G3021" s="5"/>
      <c r="H3021"/>
      <c r="I3021"/>
    </row>
    <row r="3022" spans="1:9" ht="12.75">
      <c r="A3022"/>
      <c r="B3022"/>
      <c r="C3022"/>
      <c r="D3022"/>
      <c r="E3022"/>
      <c r="F3022"/>
      <c r="G3022" s="5"/>
      <c r="H3022"/>
      <c r="I3022"/>
    </row>
    <row r="3023" spans="1:9" ht="12.75">
      <c r="A3023"/>
      <c r="B3023"/>
      <c r="C3023"/>
      <c r="D3023"/>
      <c r="E3023"/>
      <c r="F3023"/>
      <c r="G3023" s="5"/>
      <c r="H3023"/>
      <c r="I3023"/>
    </row>
    <row r="3024" spans="1:9" ht="12.75">
      <c r="A3024"/>
      <c r="B3024"/>
      <c r="C3024"/>
      <c r="D3024"/>
      <c r="E3024"/>
      <c r="F3024"/>
      <c r="G3024" s="5"/>
      <c r="H3024"/>
      <c r="I3024"/>
    </row>
    <row r="3025" spans="1:9" ht="12.75">
      <c r="A3025"/>
      <c r="B3025"/>
      <c r="C3025"/>
      <c r="D3025"/>
      <c r="E3025"/>
      <c r="F3025"/>
      <c r="G3025" s="5"/>
      <c r="H3025"/>
      <c r="I3025"/>
    </row>
    <row r="3026" spans="1:9" ht="12.75">
      <c r="A3026"/>
      <c r="B3026"/>
      <c r="C3026"/>
      <c r="D3026"/>
      <c r="E3026"/>
      <c r="F3026"/>
      <c r="G3026" s="5"/>
      <c r="H3026"/>
      <c r="I3026"/>
    </row>
    <row r="3027" spans="1:9" ht="12.75">
      <c r="A3027"/>
      <c r="B3027"/>
      <c r="C3027"/>
      <c r="D3027"/>
      <c r="E3027"/>
      <c r="F3027"/>
      <c r="G3027" s="5"/>
      <c r="H3027"/>
      <c r="I3027"/>
    </row>
    <row r="3028" spans="1:9" ht="12.75">
      <c r="A3028"/>
      <c r="B3028"/>
      <c r="C3028"/>
      <c r="D3028"/>
      <c r="E3028"/>
      <c r="F3028"/>
      <c r="G3028" s="5"/>
      <c r="H3028"/>
      <c r="I3028"/>
    </row>
    <row r="3029" spans="1:9" ht="12.75">
      <c r="A3029"/>
      <c r="B3029"/>
      <c r="C3029"/>
      <c r="D3029"/>
      <c r="E3029"/>
      <c r="F3029"/>
      <c r="G3029" s="5"/>
      <c r="H3029"/>
      <c r="I3029"/>
    </row>
    <row r="3030" spans="1:9" ht="12.75">
      <c r="A3030"/>
      <c r="B3030"/>
      <c r="C3030"/>
      <c r="D3030"/>
      <c r="E3030"/>
      <c r="F3030"/>
      <c r="G3030" s="5"/>
      <c r="H3030"/>
      <c r="I3030"/>
    </row>
    <row r="3031" spans="1:9" ht="12.75">
      <c r="A3031"/>
      <c r="B3031"/>
      <c r="C3031"/>
      <c r="D3031"/>
      <c r="E3031"/>
      <c r="F3031"/>
      <c r="G3031" s="5"/>
      <c r="H3031"/>
      <c r="I3031"/>
    </row>
    <row r="3032" spans="1:9" ht="12.75">
      <c r="A3032"/>
      <c r="B3032"/>
      <c r="C3032"/>
      <c r="D3032"/>
      <c r="E3032"/>
      <c r="F3032"/>
      <c r="G3032" s="5"/>
      <c r="H3032"/>
      <c r="I3032"/>
    </row>
    <row r="3033" spans="1:9" ht="12.75">
      <c r="A3033"/>
      <c r="B3033"/>
      <c r="C3033"/>
      <c r="D3033"/>
      <c r="E3033"/>
      <c r="F3033"/>
      <c r="G3033" s="5"/>
      <c r="H3033"/>
      <c r="I3033"/>
    </row>
    <row r="3034" spans="1:9" ht="12.75">
      <c r="A3034"/>
      <c r="B3034"/>
      <c r="C3034"/>
      <c r="D3034"/>
      <c r="E3034"/>
      <c r="F3034"/>
      <c r="G3034" s="5"/>
      <c r="H3034"/>
      <c r="I3034"/>
    </row>
    <row r="3035" spans="1:9" ht="12.75">
      <c r="A3035"/>
      <c r="B3035"/>
      <c r="C3035"/>
      <c r="D3035"/>
      <c r="E3035"/>
      <c r="F3035"/>
      <c r="G3035" s="5"/>
      <c r="H3035"/>
      <c r="I3035"/>
    </row>
    <row r="3036" spans="1:9" ht="12.75">
      <c r="A3036"/>
      <c r="B3036"/>
      <c r="C3036"/>
      <c r="D3036"/>
      <c r="E3036"/>
      <c r="F3036"/>
      <c r="G3036" s="5"/>
      <c r="H3036"/>
      <c r="I3036"/>
    </row>
    <row r="3037" spans="1:9" ht="12.75">
      <c r="A3037"/>
      <c r="B3037"/>
      <c r="C3037"/>
      <c r="D3037"/>
      <c r="E3037"/>
      <c r="F3037"/>
      <c r="G3037" s="5"/>
      <c r="H3037"/>
      <c r="I3037"/>
    </row>
    <row r="3038" spans="1:9" ht="12.75">
      <c r="A3038"/>
      <c r="B3038"/>
      <c r="C3038"/>
      <c r="D3038"/>
      <c r="E3038"/>
      <c r="F3038"/>
      <c r="G3038" s="5"/>
      <c r="H3038"/>
      <c r="I3038"/>
    </row>
    <row r="3039" spans="1:9" ht="12.75">
      <c r="A3039"/>
      <c r="B3039"/>
      <c r="C3039"/>
      <c r="D3039"/>
      <c r="E3039"/>
      <c r="F3039"/>
      <c r="G3039" s="5"/>
      <c r="H3039"/>
      <c r="I3039"/>
    </row>
    <row r="3040" spans="1:9" ht="12.75">
      <c r="A3040"/>
      <c r="B3040"/>
      <c r="C3040"/>
      <c r="D3040"/>
      <c r="E3040"/>
      <c r="F3040"/>
      <c r="G3040" s="5"/>
      <c r="H3040"/>
      <c r="I3040"/>
    </row>
    <row r="3041" spans="1:9" ht="12.75">
      <c r="A3041"/>
      <c r="B3041"/>
      <c r="C3041"/>
      <c r="D3041"/>
      <c r="E3041"/>
      <c r="F3041"/>
      <c r="G3041" s="5"/>
      <c r="H3041"/>
      <c r="I3041"/>
    </row>
    <row r="3042" spans="1:9" ht="12.75">
      <c r="A3042"/>
      <c r="B3042"/>
      <c r="C3042"/>
      <c r="D3042"/>
      <c r="E3042"/>
      <c r="F3042"/>
      <c r="G3042" s="5"/>
      <c r="H3042"/>
      <c r="I3042"/>
    </row>
    <row r="3043" spans="1:9" ht="12.75">
      <c r="A3043"/>
      <c r="B3043"/>
      <c r="C3043"/>
      <c r="D3043"/>
      <c r="E3043"/>
      <c r="F3043"/>
      <c r="G3043" s="5"/>
      <c r="H3043"/>
      <c r="I3043"/>
    </row>
    <row r="3044" spans="1:9" ht="12.75">
      <c r="A3044"/>
      <c r="B3044"/>
      <c r="C3044"/>
      <c r="D3044"/>
      <c r="E3044"/>
      <c r="F3044"/>
      <c r="G3044" s="5"/>
      <c r="H3044"/>
      <c r="I3044"/>
    </row>
    <row r="3045" spans="1:9" ht="12.75">
      <c r="A3045"/>
      <c r="B3045"/>
      <c r="C3045"/>
      <c r="D3045"/>
      <c r="E3045"/>
      <c r="F3045"/>
      <c r="G3045" s="5"/>
      <c r="H3045"/>
      <c r="I3045"/>
    </row>
    <row r="3046" spans="1:9" ht="12.75">
      <c r="A3046"/>
      <c r="B3046"/>
      <c r="C3046"/>
      <c r="D3046"/>
      <c r="E3046"/>
      <c r="F3046"/>
      <c r="G3046" s="5"/>
      <c r="H3046"/>
      <c r="I3046"/>
    </row>
    <row r="3047" spans="1:9" ht="12.75">
      <c r="A3047"/>
      <c r="B3047"/>
      <c r="C3047"/>
      <c r="D3047"/>
      <c r="E3047"/>
      <c r="F3047"/>
      <c r="G3047" s="5"/>
      <c r="H3047"/>
      <c r="I3047"/>
    </row>
    <row r="3048" spans="1:9" ht="12.75">
      <c r="A3048"/>
      <c r="B3048"/>
      <c r="C3048"/>
      <c r="D3048"/>
      <c r="E3048"/>
      <c r="F3048"/>
      <c r="G3048" s="5"/>
      <c r="H3048"/>
      <c r="I3048"/>
    </row>
    <row r="3049" spans="1:9" ht="12.75">
      <c r="A3049"/>
      <c r="B3049"/>
      <c r="C3049"/>
      <c r="D3049"/>
      <c r="E3049"/>
      <c r="F3049"/>
      <c r="G3049" s="5"/>
      <c r="H3049"/>
      <c r="I3049"/>
    </row>
    <row r="3050" spans="1:9" ht="12.75">
      <c r="A3050"/>
      <c r="B3050"/>
      <c r="C3050"/>
      <c r="D3050"/>
      <c r="E3050"/>
      <c r="F3050"/>
      <c r="G3050" s="5"/>
      <c r="H3050"/>
      <c r="I3050"/>
    </row>
    <row r="3051" spans="1:9" ht="12.75">
      <c r="A3051"/>
      <c r="B3051"/>
      <c r="C3051"/>
      <c r="D3051"/>
      <c r="E3051"/>
      <c r="F3051"/>
      <c r="G3051" s="5"/>
      <c r="H3051"/>
      <c r="I3051"/>
    </row>
    <row r="3052" spans="1:9" ht="12.75">
      <c r="A3052"/>
      <c r="B3052"/>
      <c r="C3052"/>
      <c r="D3052"/>
      <c r="E3052"/>
      <c r="F3052"/>
      <c r="G3052" s="5"/>
      <c r="H3052"/>
      <c r="I3052"/>
    </row>
    <row r="3053" spans="1:9" ht="12.75">
      <c r="A3053"/>
      <c r="B3053"/>
      <c r="C3053"/>
      <c r="D3053"/>
      <c r="E3053"/>
      <c r="F3053"/>
      <c r="G3053" s="5"/>
      <c r="H3053"/>
      <c r="I3053"/>
    </row>
    <row r="3054" spans="1:9" ht="12.75">
      <c r="A3054"/>
      <c r="B3054"/>
      <c r="C3054"/>
      <c r="D3054"/>
      <c r="E3054"/>
      <c r="F3054"/>
      <c r="G3054" s="5"/>
      <c r="H3054"/>
      <c r="I3054"/>
    </row>
    <row r="3055" spans="1:9" ht="12.75">
      <c r="A3055"/>
      <c r="B3055"/>
      <c r="C3055"/>
      <c r="D3055"/>
      <c r="E3055"/>
      <c r="F3055"/>
      <c r="G3055" s="5"/>
      <c r="H3055"/>
      <c r="I3055"/>
    </row>
    <row r="3056" spans="1:9" ht="12.75">
      <c r="A3056"/>
      <c r="B3056"/>
      <c r="C3056"/>
      <c r="D3056"/>
      <c r="E3056"/>
      <c r="F3056"/>
      <c r="G3056" s="5"/>
      <c r="H3056"/>
      <c r="I3056"/>
    </row>
    <row r="3057" spans="1:9" ht="12.75">
      <c r="A3057"/>
      <c r="B3057"/>
      <c r="C3057"/>
      <c r="D3057"/>
      <c r="E3057"/>
      <c r="F3057"/>
      <c r="G3057" s="5"/>
      <c r="H3057"/>
      <c r="I3057"/>
    </row>
    <row r="3058" spans="1:9" ht="12.75">
      <c r="A3058"/>
      <c r="B3058"/>
      <c r="C3058"/>
      <c r="D3058"/>
      <c r="E3058"/>
      <c r="F3058"/>
      <c r="G3058" s="5"/>
      <c r="H3058"/>
      <c r="I3058"/>
    </row>
    <row r="3059" spans="1:9" ht="12.75">
      <c r="A3059"/>
      <c r="B3059"/>
      <c r="C3059"/>
      <c r="D3059"/>
      <c r="E3059"/>
      <c r="F3059"/>
      <c r="G3059" s="5"/>
      <c r="H3059"/>
      <c r="I3059"/>
    </row>
    <row r="3060" spans="1:9" ht="12.75">
      <c r="A3060"/>
      <c r="B3060"/>
      <c r="C3060"/>
      <c r="D3060"/>
      <c r="E3060"/>
      <c r="F3060"/>
      <c r="G3060" s="5"/>
      <c r="H3060"/>
      <c r="I3060"/>
    </row>
    <row r="3061" spans="1:9" ht="12.75">
      <c r="A3061"/>
      <c r="B3061"/>
      <c r="C3061"/>
      <c r="D3061"/>
      <c r="E3061"/>
      <c r="F3061"/>
      <c r="G3061" s="5"/>
      <c r="H3061"/>
      <c r="I3061"/>
    </row>
    <row r="3062" spans="1:9" ht="12.75">
      <c r="A3062"/>
      <c r="B3062"/>
      <c r="C3062"/>
      <c r="D3062"/>
      <c r="E3062"/>
      <c r="F3062"/>
      <c r="G3062" s="5"/>
      <c r="H3062"/>
      <c r="I3062"/>
    </row>
    <row r="3063" spans="1:9" ht="12.75">
      <c r="A3063"/>
      <c r="B3063"/>
      <c r="C3063"/>
      <c r="D3063"/>
      <c r="E3063"/>
      <c r="F3063"/>
      <c r="G3063" s="5"/>
      <c r="H3063"/>
      <c r="I3063"/>
    </row>
    <row r="3064" spans="1:9" ht="12.75">
      <c r="A3064"/>
      <c r="B3064"/>
      <c r="C3064"/>
      <c r="D3064"/>
      <c r="E3064"/>
      <c r="F3064"/>
      <c r="G3064" s="5"/>
      <c r="H3064"/>
      <c r="I3064"/>
    </row>
    <row r="3065" spans="1:9" ht="12.75">
      <c r="A3065"/>
      <c r="B3065"/>
      <c r="C3065"/>
      <c r="D3065"/>
      <c r="E3065"/>
      <c r="F3065"/>
      <c r="G3065" s="5"/>
      <c r="H3065"/>
      <c r="I3065"/>
    </row>
    <row r="3066" spans="1:9" ht="12.75">
      <c r="A3066"/>
      <c r="B3066"/>
      <c r="C3066"/>
      <c r="D3066"/>
      <c r="E3066"/>
      <c r="F3066"/>
      <c r="G3066" s="5"/>
      <c r="H3066"/>
      <c r="I3066"/>
    </row>
    <row r="3067" spans="1:9" ht="12.75">
      <c r="A3067"/>
      <c r="B3067"/>
      <c r="C3067"/>
      <c r="D3067"/>
      <c r="E3067"/>
      <c r="F3067"/>
      <c r="G3067" s="5"/>
      <c r="H3067"/>
      <c r="I3067"/>
    </row>
    <row r="3068" spans="1:9" ht="12.75">
      <c r="A3068"/>
      <c r="B3068"/>
      <c r="C3068"/>
      <c r="D3068"/>
      <c r="E3068"/>
      <c r="F3068"/>
      <c r="G3068" s="5"/>
      <c r="H3068"/>
      <c r="I3068"/>
    </row>
    <row r="3069" spans="1:9" ht="12.75">
      <c r="A3069"/>
      <c r="B3069"/>
      <c r="C3069"/>
      <c r="D3069"/>
      <c r="E3069"/>
      <c r="F3069"/>
      <c r="G3069" s="5"/>
      <c r="H3069"/>
      <c r="I3069"/>
    </row>
    <row r="3070" spans="1:9" ht="12.75">
      <c r="A3070"/>
      <c r="B3070"/>
      <c r="C3070"/>
      <c r="D3070"/>
      <c r="E3070"/>
      <c r="F3070"/>
      <c r="G3070" s="5"/>
      <c r="H3070"/>
      <c r="I3070"/>
    </row>
    <row r="3071" spans="1:9" ht="12.75">
      <c r="A3071"/>
      <c r="B3071"/>
      <c r="C3071"/>
      <c r="D3071"/>
      <c r="E3071"/>
      <c r="F3071"/>
      <c r="G3071" s="5"/>
      <c r="H3071"/>
      <c r="I3071"/>
    </row>
    <row r="3072" spans="1:9" ht="12.75">
      <c r="A3072"/>
      <c r="B3072"/>
      <c r="C3072"/>
      <c r="D3072"/>
      <c r="E3072"/>
      <c r="F3072"/>
      <c r="G3072" s="5"/>
      <c r="H3072"/>
      <c r="I3072"/>
    </row>
    <row r="3073" spans="1:9" ht="12.75">
      <c r="A3073"/>
      <c r="B3073"/>
      <c r="C3073"/>
      <c r="D3073"/>
      <c r="E3073"/>
      <c r="F3073"/>
      <c r="G3073" s="5"/>
      <c r="H3073"/>
      <c r="I3073"/>
    </row>
    <row r="3074" spans="1:9" ht="12.75">
      <c r="A3074"/>
      <c r="B3074"/>
      <c r="C3074"/>
      <c r="D3074"/>
      <c r="E3074"/>
      <c r="F3074"/>
      <c r="G3074" s="5"/>
      <c r="H3074"/>
      <c r="I3074"/>
    </row>
    <row r="3075" spans="1:9" ht="12.75">
      <c r="A3075"/>
      <c r="B3075"/>
      <c r="C3075"/>
      <c r="D3075"/>
      <c r="E3075"/>
      <c r="F3075"/>
      <c r="G3075" s="5"/>
      <c r="H3075"/>
      <c r="I3075"/>
    </row>
    <row r="3076" spans="1:9" ht="12.75">
      <c r="A3076"/>
      <c r="B3076"/>
      <c r="C3076"/>
      <c r="D3076"/>
      <c r="E3076"/>
      <c r="F3076"/>
      <c r="G3076" s="5"/>
      <c r="H3076"/>
      <c r="I3076"/>
    </row>
    <row r="3077" spans="1:9" ht="12.75">
      <c r="A3077"/>
      <c r="B3077"/>
      <c r="C3077"/>
      <c r="D3077"/>
      <c r="E3077"/>
      <c r="F3077"/>
      <c r="G3077" s="5"/>
      <c r="H3077"/>
      <c r="I3077"/>
    </row>
    <row r="3078" spans="1:9" ht="12.75">
      <c r="A3078"/>
      <c r="B3078"/>
      <c r="C3078"/>
      <c r="D3078"/>
      <c r="E3078"/>
      <c r="F3078"/>
      <c r="G3078" s="5"/>
      <c r="H3078"/>
      <c r="I3078"/>
    </row>
    <row r="3079" spans="1:9" ht="12.75">
      <c r="A3079"/>
      <c r="B3079"/>
      <c r="C3079"/>
      <c r="D3079"/>
      <c r="E3079"/>
      <c r="F3079"/>
      <c r="G3079" s="5"/>
      <c r="H3079"/>
      <c r="I3079"/>
    </row>
    <row r="3080" spans="1:9" ht="12.75">
      <c r="A3080"/>
      <c r="B3080"/>
      <c r="C3080"/>
      <c r="D3080"/>
      <c r="E3080"/>
      <c r="F3080"/>
      <c r="G3080" s="5"/>
      <c r="H3080"/>
      <c r="I3080"/>
    </row>
    <row r="3081" spans="1:9" ht="12.75">
      <c r="A3081"/>
      <c r="B3081"/>
      <c r="C3081"/>
      <c r="D3081"/>
      <c r="E3081"/>
      <c r="F3081"/>
      <c r="G3081" s="5"/>
      <c r="H3081"/>
      <c r="I3081"/>
    </row>
    <row r="3082" spans="1:9" ht="12.75">
      <c r="A3082"/>
      <c r="B3082"/>
      <c r="C3082"/>
      <c r="D3082"/>
      <c r="E3082"/>
      <c r="F3082"/>
      <c r="G3082" s="5"/>
      <c r="H3082"/>
      <c r="I3082"/>
    </row>
    <row r="3083" spans="1:9" ht="12.75">
      <c r="A3083"/>
      <c r="B3083"/>
      <c r="C3083"/>
      <c r="D3083"/>
      <c r="E3083"/>
      <c r="F3083"/>
      <c r="G3083" s="5"/>
      <c r="H3083"/>
      <c r="I3083"/>
    </row>
    <row r="3084" spans="1:9" ht="12.75">
      <c r="A3084"/>
      <c r="B3084"/>
      <c r="C3084"/>
      <c r="D3084"/>
      <c r="E3084"/>
      <c r="F3084"/>
      <c r="G3084" s="5"/>
      <c r="H3084"/>
      <c r="I3084"/>
    </row>
    <row r="3085" spans="1:9" ht="12.75">
      <c r="A3085"/>
      <c r="B3085"/>
      <c r="C3085"/>
      <c r="D3085"/>
      <c r="E3085"/>
      <c r="F3085"/>
      <c r="G3085" s="5"/>
      <c r="H3085"/>
      <c r="I3085"/>
    </row>
    <row r="3086" spans="1:9" ht="12.75">
      <c r="A3086"/>
      <c r="B3086"/>
      <c r="C3086"/>
      <c r="D3086"/>
      <c r="E3086"/>
      <c r="F3086"/>
      <c r="G3086" s="5"/>
      <c r="H3086"/>
      <c r="I3086"/>
    </row>
    <row r="3087" spans="1:9" ht="12.75">
      <c r="A3087"/>
      <c r="B3087"/>
      <c r="C3087"/>
      <c r="D3087"/>
      <c r="E3087"/>
      <c r="F3087"/>
      <c r="G3087" s="5"/>
      <c r="H3087"/>
      <c r="I3087"/>
    </row>
    <row r="3088" spans="1:9" ht="12.75">
      <c r="A3088"/>
      <c r="B3088"/>
      <c r="C3088"/>
      <c r="D3088"/>
      <c r="E3088"/>
      <c r="F3088"/>
      <c r="G3088" s="5"/>
      <c r="H3088"/>
      <c r="I3088"/>
    </row>
    <row r="3089" spans="1:9" ht="12.75">
      <c r="A3089"/>
      <c r="B3089"/>
      <c r="C3089"/>
      <c r="D3089"/>
      <c r="E3089"/>
      <c r="F3089"/>
      <c r="G3089" s="5"/>
      <c r="H3089"/>
      <c r="I3089"/>
    </row>
    <row r="3090" spans="1:9" ht="12.75">
      <c r="A3090"/>
      <c r="B3090"/>
      <c r="C3090"/>
      <c r="D3090"/>
      <c r="E3090"/>
      <c r="F3090"/>
      <c r="G3090" s="5"/>
      <c r="H3090"/>
      <c r="I3090"/>
    </row>
    <row r="3091" spans="1:9" ht="12.75">
      <c r="A3091"/>
      <c r="B3091"/>
      <c r="C3091"/>
      <c r="D3091"/>
      <c r="E3091"/>
      <c r="F3091"/>
      <c r="G3091" s="5"/>
      <c r="H3091"/>
      <c r="I3091"/>
    </row>
    <row r="3092" spans="1:9" ht="12.75">
      <c r="A3092"/>
      <c r="B3092"/>
      <c r="C3092"/>
      <c r="D3092"/>
      <c r="E3092"/>
      <c r="F3092"/>
      <c r="G3092" s="5"/>
      <c r="H3092"/>
      <c r="I3092"/>
    </row>
    <row r="3093" spans="1:9" ht="12.75">
      <c r="A3093"/>
      <c r="B3093"/>
      <c r="C3093"/>
      <c r="D3093"/>
      <c r="E3093"/>
      <c r="F3093"/>
      <c r="G3093" s="5"/>
      <c r="H3093"/>
      <c r="I3093"/>
    </row>
    <row r="3094" spans="1:9" ht="12.75">
      <c r="A3094"/>
      <c r="B3094"/>
      <c r="C3094"/>
      <c r="D3094"/>
      <c r="E3094"/>
      <c r="F3094"/>
      <c r="G3094" s="5"/>
      <c r="H3094"/>
      <c r="I3094"/>
    </row>
    <row r="3095" spans="1:9" ht="12.75">
      <c r="A3095"/>
      <c r="B3095"/>
      <c r="C3095"/>
      <c r="D3095"/>
      <c r="E3095"/>
      <c r="F3095"/>
      <c r="G3095" s="5"/>
      <c r="H3095"/>
      <c r="I3095"/>
    </row>
    <row r="3096" spans="1:9" ht="12.75">
      <c r="A3096"/>
      <c r="B3096"/>
      <c r="C3096"/>
      <c r="D3096"/>
      <c r="E3096"/>
      <c r="F3096"/>
      <c r="G3096" s="5"/>
      <c r="H3096"/>
      <c r="I3096"/>
    </row>
    <row r="3097" spans="1:9" ht="12.75">
      <c r="A3097"/>
      <c r="B3097"/>
      <c r="C3097"/>
      <c r="D3097"/>
      <c r="E3097"/>
      <c r="F3097"/>
      <c r="G3097" s="5"/>
      <c r="H3097"/>
      <c r="I3097"/>
    </row>
    <row r="3098" spans="1:9" ht="12.75">
      <c r="A3098"/>
      <c r="B3098"/>
      <c r="C3098"/>
      <c r="D3098"/>
      <c r="E3098"/>
      <c r="F3098"/>
      <c r="G3098" s="5"/>
      <c r="H3098"/>
      <c r="I3098"/>
    </row>
    <row r="3099" spans="1:9" ht="12.75">
      <c r="A3099"/>
      <c r="B3099"/>
      <c r="C3099"/>
      <c r="D3099"/>
      <c r="E3099"/>
      <c r="F3099"/>
      <c r="G3099" s="5"/>
      <c r="H3099"/>
      <c r="I3099"/>
    </row>
    <row r="3100" spans="1:9" ht="12.75">
      <c r="A3100"/>
      <c r="B3100"/>
      <c r="C3100"/>
      <c r="D3100"/>
      <c r="E3100"/>
      <c r="F3100"/>
      <c r="G3100" s="5"/>
      <c r="H3100"/>
      <c r="I3100"/>
    </row>
    <row r="3101" spans="1:9" ht="12.75">
      <c r="A3101"/>
      <c r="B3101"/>
      <c r="C3101"/>
      <c r="D3101"/>
      <c r="E3101"/>
      <c r="F3101"/>
      <c r="G3101" s="5"/>
      <c r="H3101"/>
      <c r="I3101"/>
    </row>
    <row r="3102" spans="1:9" ht="12.75">
      <c r="A3102"/>
      <c r="B3102"/>
      <c r="C3102"/>
      <c r="D3102"/>
      <c r="E3102"/>
      <c r="F3102"/>
      <c r="G3102" s="5"/>
      <c r="H3102"/>
      <c r="I3102"/>
    </row>
    <row r="3103" spans="1:9" ht="12.75">
      <c r="A3103"/>
      <c r="B3103"/>
      <c r="C3103"/>
      <c r="D3103"/>
      <c r="E3103"/>
      <c r="F3103"/>
      <c r="G3103" s="5"/>
      <c r="H3103"/>
      <c r="I3103"/>
    </row>
    <row r="3104" spans="1:9" ht="12.75">
      <c r="A3104"/>
      <c r="B3104"/>
      <c r="C3104"/>
      <c r="D3104"/>
      <c r="E3104"/>
      <c r="F3104"/>
      <c r="G3104" s="5"/>
      <c r="H3104"/>
      <c r="I3104"/>
    </row>
    <row r="3105" spans="1:9" ht="12.75">
      <c r="A3105"/>
      <c r="B3105"/>
      <c r="C3105"/>
      <c r="D3105"/>
      <c r="E3105"/>
      <c r="F3105"/>
      <c r="G3105" s="5"/>
      <c r="H3105"/>
      <c r="I3105"/>
    </row>
    <row r="3106" spans="1:9" ht="12.75">
      <c r="A3106"/>
      <c r="B3106"/>
      <c r="C3106"/>
      <c r="D3106"/>
      <c r="E3106"/>
      <c r="F3106"/>
      <c r="G3106" s="5"/>
      <c r="H3106"/>
      <c r="I3106"/>
    </row>
    <row r="3107" spans="1:9" ht="12.75">
      <c r="A3107"/>
      <c r="B3107"/>
      <c r="C3107"/>
      <c r="D3107"/>
      <c r="E3107"/>
      <c r="F3107"/>
      <c r="G3107" s="5"/>
      <c r="H3107"/>
      <c r="I3107"/>
    </row>
    <row r="3108" spans="1:9" ht="12.75">
      <c r="A3108"/>
      <c r="B3108"/>
      <c r="C3108"/>
      <c r="D3108"/>
      <c r="E3108"/>
      <c r="F3108"/>
      <c r="G3108" s="5"/>
      <c r="H3108"/>
      <c r="I3108"/>
    </row>
    <row r="3109" spans="1:9" ht="12.75">
      <c r="A3109"/>
      <c r="B3109"/>
      <c r="C3109"/>
      <c r="D3109"/>
      <c r="E3109"/>
      <c r="F3109"/>
      <c r="G3109" s="5"/>
      <c r="H3109"/>
      <c r="I3109"/>
    </row>
    <row r="3110" spans="1:9" ht="12.75">
      <c r="A3110"/>
      <c r="B3110"/>
      <c r="C3110"/>
      <c r="D3110"/>
      <c r="E3110"/>
      <c r="F3110"/>
      <c r="G3110" s="5"/>
      <c r="H3110"/>
      <c r="I3110"/>
    </row>
    <row r="3111" spans="1:9" ht="12.75">
      <c r="A3111"/>
      <c r="B3111"/>
      <c r="C3111"/>
      <c r="D3111"/>
      <c r="E3111"/>
      <c r="F3111"/>
      <c r="G3111" s="5"/>
      <c r="H3111"/>
      <c r="I3111"/>
    </row>
    <row r="3112" spans="1:9" ht="12.75">
      <c r="A3112"/>
      <c r="B3112"/>
      <c r="C3112"/>
      <c r="D3112"/>
      <c r="E3112"/>
      <c r="F3112"/>
      <c r="G3112" s="5"/>
      <c r="H3112"/>
      <c r="I3112"/>
    </row>
    <row r="3113" spans="1:9" ht="12.75">
      <c r="A3113"/>
      <c r="B3113"/>
      <c r="C3113"/>
      <c r="D3113"/>
      <c r="E3113"/>
      <c r="F3113"/>
      <c r="G3113" s="5"/>
      <c r="H3113"/>
      <c r="I3113"/>
    </row>
    <row r="3114" spans="1:9" ht="12.75">
      <c r="A3114"/>
      <c r="B3114"/>
      <c r="C3114"/>
      <c r="D3114"/>
      <c r="E3114"/>
      <c r="F3114"/>
      <c r="G3114" s="5"/>
      <c r="H3114"/>
      <c r="I3114"/>
    </row>
    <row r="3115" spans="1:9" ht="12.75">
      <c r="A3115"/>
      <c r="B3115"/>
      <c r="C3115"/>
      <c r="D3115"/>
      <c r="E3115"/>
      <c r="F3115"/>
      <c r="G3115" s="5"/>
      <c r="H3115"/>
      <c r="I3115"/>
    </row>
    <row r="3116" spans="1:9" ht="12.75">
      <c r="A3116"/>
      <c r="B3116"/>
      <c r="C3116"/>
      <c r="D3116"/>
      <c r="E3116"/>
      <c r="F3116"/>
      <c r="G3116" s="5"/>
      <c r="H3116"/>
      <c r="I3116"/>
    </row>
    <row r="3117" spans="1:9" ht="12.75">
      <c r="A3117"/>
      <c r="B3117"/>
      <c r="C3117"/>
      <c r="D3117"/>
      <c r="E3117"/>
      <c r="F3117"/>
      <c r="G3117" s="5"/>
      <c r="H3117"/>
      <c r="I3117"/>
    </row>
    <row r="3118" spans="1:9" ht="12.75">
      <c r="A3118"/>
      <c r="B3118"/>
      <c r="C3118"/>
      <c r="D3118"/>
      <c r="E3118"/>
      <c r="F3118"/>
      <c r="G3118" s="5"/>
      <c r="H3118"/>
      <c r="I3118"/>
    </row>
    <row r="3119" spans="1:9" ht="12.75">
      <c r="A3119"/>
      <c r="B3119"/>
      <c r="C3119"/>
      <c r="D3119"/>
      <c r="E3119"/>
      <c r="F3119"/>
      <c r="G3119" s="5"/>
      <c r="H3119"/>
      <c r="I3119"/>
    </row>
    <row r="3120" spans="1:9" ht="12.75">
      <c r="A3120"/>
      <c r="B3120"/>
      <c r="C3120"/>
      <c r="D3120"/>
      <c r="E3120"/>
      <c r="F3120"/>
      <c r="G3120" s="5"/>
      <c r="H3120"/>
      <c r="I3120"/>
    </row>
    <row r="3121" spans="1:9" ht="12.75">
      <c r="A3121"/>
      <c r="B3121"/>
      <c r="C3121"/>
      <c r="D3121"/>
      <c r="E3121"/>
      <c r="F3121"/>
      <c r="G3121" s="5"/>
      <c r="H3121"/>
      <c r="I3121"/>
    </row>
    <row r="3122" spans="1:9" ht="12.75">
      <c r="A3122"/>
      <c r="B3122"/>
      <c r="C3122"/>
      <c r="D3122"/>
      <c r="E3122"/>
      <c r="F3122"/>
      <c r="G3122" s="5"/>
      <c r="H3122"/>
      <c r="I3122"/>
    </row>
    <row r="3123" spans="1:9" ht="12.75">
      <c r="A3123"/>
      <c r="B3123"/>
      <c r="C3123"/>
      <c r="D3123"/>
      <c r="E3123"/>
      <c r="F3123"/>
      <c r="G3123" s="5"/>
      <c r="H3123"/>
      <c r="I3123"/>
    </row>
    <row r="3124" spans="1:9" ht="12.75">
      <c r="A3124"/>
      <c r="B3124"/>
      <c r="C3124"/>
      <c r="D3124"/>
      <c r="E3124"/>
      <c r="F3124"/>
      <c r="G3124" s="5"/>
      <c r="H3124"/>
      <c r="I3124"/>
    </row>
    <row r="3125" spans="1:9" ht="12.75">
      <c r="A3125"/>
      <c r="B3125"/>
      <c r="C3125"/>
      <c r="D3125"/>
      <c r="E3125"/>
      <c r="F3125"/>
      <c r="G3125" s="5"/>
      <c r="H3125"/>
      <c r="I3125"/>
    </row>
    <row r="3126" spans="1:9" ht="12.75">
      <c r="A3126"/>
      <c r="B3126"/>
      <c r="C3126"/>
      <c r="D3126"/>
      <c r="E3126"/>
      <c r="F3126"/>
      <c r="G3126" s="5"/>
      <c r="H3126"/>
      <c r="I3126"/>
    </row>
    <row r="3127" spans="1:9" ht="12.75">
      <c r="A3127"/>
      <c r="B3127"/>
      <c r="C3127"/>
      <c r="D3127"/>
      <c r="E3127"/>
      <c r="F3127"/>
      <c r="G3127" s="5"/>
      <c r="H3127"/>
      <c r="I3127"/>
    </row>
    <row r="3128" spans="1:9" ht="12.75">
      <c r="A3128"/>
      <c r="B3128"/>
      <c r="C3128"/>
      <c r="D3128"/>
      <c r="E3128"/>
      <c r="F3128"/>
      <c r="G3128" s="5"/>
      <c r="H3128"/>
      <c r="I3128"/>
    </row>
    <row r="3129" spans="1:9" ht="12.75">
      <c r="A3129"/>
      <c r="B3129"/>
      <c r="C3129"/>
      <c r="D3129"/>
      <c r="E3129"/>
      <c r="F3129"/>
      <c r="G3129" s="5"/>
      <c r="H3129"/>
      <c r="I3129"/>
    </row>
    <row r="3130" spans="1:9" ht="12.75">
      <c r="A3130"/>
      <c r="B3130"/>
      <c r="C3130"/>
      <c r="D3130"/>
      <c r="E3130"/>
      <c r="F3130"/>
      <c r="G3130" s="5"/>
      <c r="H3130"/>
      <c r="I3130"/>
    </row>
    <row r="3131" spans="1:9" ht="12.75">
      <c r="A3131"/>
      <c r="B3131"/>
      <c r="C3131"/>
      <c r="D3131"/>
      <c r="E3131"/>
      <c r="F3131"/>
      <c r="G3131" s="5"/>
      <c r="H3131"/>
      <c r="I3131"/>
    </row>
    <row r="3132" spans="1:9" ht="12.75">
      <c r="A3132"/>
      <c r="B3132"/>
      <c r="C3132"/>
      <c r="D3132"/>
      <c r="E3132"/>
      <c r="F3132"/>
      <c r="G3132" s="5"/>
      <c r="H3132"/>
      <c r="I3132"/>
    </row>
    <row r="3133" spans="1:9" ht="12.75">
      <c r="A3133"/>
      <c r="B3133"/>
      <c r="C3133"/>
      <c r="D3133"/>
      <c r="E3133"/>
      <c r="F3133"/>
      <c r="G3133" s="5"/>
      <c r="H3133"/>
      <c r="I3133"/>
    </row>
    <row r="3134" spans="1:9" ht="12.75">
      <c r="A3134"/>
      <c r="B3134"/>
      <c r="C3134"/>
      <c r="D3134"/>
      <c r="E3134"/>
      <c r="F3134"/>
      <c r="G3134" s="5"/>
      <c r="H3134"/>
      <c r="I3134"/>
    </row>
    <row r="3135" spans="1:9" ht="12.75">
      <c r="A3135"/>
      <c r="B3135"/>
      <c r="C3135"/>
      <c r="D3135"/>
      <c r="E3135"/>
      <c r="F3135"/>
      <c r="G3135" s="5"/>
      <c r="H3135"/>
      <c r="I3135"/>
    </row>
    <row r="3136" spans="1:9" ht="12.75">
      <c r="A3136"/>
      <c r="B3136"/>
      <c r="C3136"/>
      <c r="D3136"/>
      <c r="E3136"/>
      <c r="F3136"/>
      <c r="G3136" s="5"/>
      <c r="H3136"/>
      <c r="I3136"/>
    </row>
    <row r="3137" spans="1:9" ht="12.75">
      <c r="A3137"/>
      <c r="B3137"/>
      <c r="C3137"/>
      <c r="D3137"/>
      <c r="E3137"/>
      <c r="F3137"/>
      <c r="G3137" s="5"/>
      <c r="H3137"/>
      <c r="I3137"/>
    </row>
    <row r="3138" spans="1:9" ht="12.75">
      <c r="A3138"/>
      <c r="B3138"/>
      <c r="C3138"/>
      <c r="D3138"/>
      <c r="E3138"/>
      <c r="F3138"/>
      <c r="G3138" s="5"/>
      <c r="H3138"/>
      <c r="I3138"/>
    </row>
    <row r="3139" spans="1:9" ht="12.75">
      <c r="A3139"/>
      <c r="B3139"/>
      <c r="C3139"/>
      <c r="D3139"/>
      <c r="E3139"/>
      <c r="F3139"/>
      <c r="G3139" s="5"/>
      <c r="H3139"/>
      <c r="I3139"/>
    </row>
    <row r="3140" spans="1:9" ht="12.75">
      <c r="A3140"/>
      <c r="B3140"/>
      <c r="C3140"/>
      <c r="D3140"/>
      <c r="E3140"/>
      <c r="F3140"/>
      <c r="G3140" s="5"/>
      <c r="H3140"/>
      <c r="I3140"/>
    </row>
    <row r="3141" spans="1:9" ht="12.75">
      <c r="A3141"/>
      <c r="B3141"/>
      <c r="C3141"/>
      <c r="D3141"/>
      <c r="E3141"/>
      <c r="F3141"/>
      <c r="G3141" s="5"/>
      <c r="H3141"/>
      <c r="I3141"/>
    </row>
    <row r="3142" spans="1:9" ht="12.75">
      <c r="A3142"/>
      <c r="B3142"/>
      <c r="C3142"/>
      <c r="D3142"/>
      <c r="E3142"/>
      <c r="F3142"/>
      <c r="G3142" s="5"/>
      <c r="H3142"/>
      <c r="I3142"/>
    </row>
    <row r="3143" spans="1:9" ht="12.75">
      <c r="A3143"/>
      <c r="B3143"/>
      <c r="C3143"/>
      <c r="D3143"/>
      <c r="E3143"/>
      <c r="F3143"/>
      <c r="G3143" s="5"/>
      <c r="H3143"/>
      <c r="I3143"/>
    </row>
    <row r="3144" spans="1:9" ht="12.75">
      <c r="A3144"/>
      <c r="B3144"/>
      <c r="C3144"/>
      <c r="D3144"/>
      <c r="E3144"/>
      <c r="F3144"/>
      <c r="G3144" s="5"/>
      <c r="H3144"/>
      <c r="I3144"/>
    </row>
    <row r="3145" spans="1:9" ht="12.75">
      <c r="A3145"/>
      <c r="B3145"/>
      <c r="C3145"/>
      <c r="D3145"/>
      <c r="E3145"/>
      <c r="F3145"/>
      <c r="G3145" s="5"/>
      <c r="H3145"/>
      <c r="I3145"/>
    </row>
    <row r="3146" spans="1:9" ht="12.75">
      <c r="A3146"/>
      <c r="B3146"/>
      <c r="C3146"/>
      <c r="D3146"/>
      <c r="E3146"/>
      <c r="F3146"/>
      <c r="G3146" s="5"/>
      <c r="H3146"/>
      <c r="I3146"/>
    </row>
    <row r="3147" spans="1:9" ht="12.75">
      <c r="A3147"/>
      <c r="B3147"/>
      <c r="C3147"/>
      <c r="D3147"/>
      <c r="E3147"/>
      <c r="F3147"/>
      <c r="G3147" s="5"/>
      <c r="H3147"/>
      <c r="I3147"/>
    </row>
    <row r="3148" spans="1:9" ht="12.75">
      <c r="A3148"/>
      <c r="B3148"/>
      <c r="C3148"/>
      <c r="D3148"/>
      <c r="E3148"/>
      <c r="F3148"/>
      <c r="G3148" s="5"/>
      <c r="H3148"/>
      <c r="I3148"/>
    </row>
    <row r="3149" spans="1:9" ht="12.75">
      <c r="A3149"/>
      <c r="B3149"/>
      <c r="C3149"/>
      <c r="D3149"/>
      <c r="E3149"/>
      <c r="F3149"/>
      <c r="G3149" s="5"/>
      <c r="H3149"/>
      <c r="I3149"/>
    </row>
    <row r="3150" spans="1:9" ht="12.75">
      <c r="A3150"/>
      <c r="B3150"/>
      <c r="C3150"/>
      <c r="D3150"/>
      <c r="E3150"/>
      <c r="F3150"/>
      <c r="G3150" s="5"/>
      <c r="H3150"/>
      <c r="I3150"/>
    </row>
    <row r="3151" spans="1:9" ht="12.75">
      <c r="A3151"/>
      <c r="B3151"/>
      <c r="C3151"/>
      <c r="D3151"/>
      <c r="E3151"/>
      <c r="F3151"/>
      <c r="G3151" s="5"/>
      <c r="H3151"/>
      <c r="I3151"/>
    </row>
    <row r="3152" spans="1:9" ht="12.75">
      <c r="A3152"/>
      <c r="B3152"/>
      <c r="C3152"/>
      <c r="D3152"/>
      <c r="E3152"/>
      <c r="F3152"/>
      <c r="G3152" s="5"/>
      <c r="H3152"/>
      <c r="I3152"/>
    </row>
    <row r="3153" spans="1:9" ht="12.75">
      <c r="A3153"/>
      <c r="B3153"/>
      <c r="C3153"/>
      <c r="D3153"/>
      <c r="E3153"/>
      <c r="F3153"/>
      <c r="G3153" s="5"/>
      <c r="H3153"/>
      <c r="I3153"/>
    </row>
    <row r="3154" spans="1:9" ht="12.75">
      <c r="A3154"/>
      <c r="B3154"/>
      <c r="C3154"/>
      <c r="D3154"/>
      <c r="E3154"/>
      <c r="F3154"/>
      <c r="G3154" s="5"/>
      <c r="H3154"/>
      <c r="I3154"/>
    </row>
    <row r="3155" spans="1:9" ht="12.75">
      <c r="A3155"/>
      <c r="B3155"/>
      <c r="C3155"/>
      <c r="D3155"/>
      <c r="E3155"/>
      <c r="F3155"/>
      <c r="G3155" s="5"/>
      <c r="H3155"/>
      <c r="I3155"/>
    </row>
    <row r="3156" spans="1:9" ht="12.75">
      <c r="A3156"/>
      <c r="B3156"/>
      <c r="C3156"/>
      <c r="D3156"/>
      <c r="E3156"/>
      <c r="F3156"/>
      <c r="G3156" s="5"/>
      <c r="H3156"/>
      <c r="I3156"/>
    </row>
    <row r="3157" spans="1:9" ht="12.75">
      <c r="A3157"/>
      <c r="B3157"/>
      <c r="C3157"/>
      <c r="D3157"/>
      <c r="E3157"/>
      <c r="F3157"/>
      <c r="G3157" s="5"/>
      <c r="H3157"/>
      <c r="I3157"/>
    </row>
    <row r="3158" spans="1:9" ht="12.75">
      <c r="A3158"/>
      <c r="B3158"/>
      <c r="C3158"/>
      <c r="D3158"/>
      <c r="E3158"/>
      <c r="F3158"/>
      <c r="G3158" s="5"/>
      <c r="H3158"/>
      <c r="I3158"/>
    </row>
    <row r="3159" spans="1:9" ht="12.75">
      <c r="A3159"/>
      <c r="B3159"/>
      <c r="C3159"/>
      <c r="D3159"/>
      <c r="E3159"/>
      <c r="F3159"/>
      <c r="G3159" s="5"/>
      <c r="H3159"/>
      <c r="I3159"/>
    </row>
    <row r="3160" spans="1:9" ht="12.75">
      <c r="A3160"/>
      <c r="B3160"/>
      <c r="C3160"/>
      <c r="D3160"/>
      <c r="E3160"/>
      <c r="F3160"/>
      <c r="G3160" s="5"/>
      <c r="H3160"/>
      <c r="I3160"/>
    </row>
    <row r="3161" spans="1:9" ht="12.75">
      <c r="A3161"/>
      <c r="B3161"/>
      <c r="C3161"/>
      <c r="D3161"/>
      <c r="E3161"/>
      <c r="F3161"/>
      <c r="G3161" s="5"/>
      <c r="H3161"/>
      <c r="I3161"/>
    </row>
    <row r="3162" spans="1:9" ht="12.75">
      <c r="A3162"/>
      <c r="B3162"/>
      <c r="C3162"/>
      <c r="D3162"/>
      <c r="E3162"/>
      <c r="F3162"/>
      <c r="G3162" s="5"/>
      <c r="H3162"/>
      <c r="I3162"/>
    </row>
    <row r="3163" spans="1:9" ht="12.75">
      <c r="A3163"/>
      <c r="B3163"/>
      <c r="C3163"/>
      <c r="D3163"/>
      <c r="E3163"/>
      <c r="F3163"/>
      <c r="G3163" s="5"/>
      <c r="H3163"/>
      <c r="I3163"/>
    </row>
    <row r="3164" spans="1:9" ht="12.75">
      <c r="A3164"/>
      <c r="B3164"/>
      <c r="C3164"/>
      <c r="D3164"/>
      <c r="E3164"/>
      <c r="F3164"/>
      <c r="G3164" s="5"/>
      <c r="H3164"/>
      <c r="I3164"/>
    </row>
    <row r="3165" spans="1:9" ht="12.75">
      <c r="A3165"/>
      <c r="B3165"/>
      <c r="C3165"/>
      <c r="D3165"/>
      <c r="E3165"/>
      <c r="F3165"/>
      <c r="G3165" s="5"/>
      <c r="H3165"/>
      <c r="I3165"/>
    </row>
    <row r="3166" spans="1:9" ht="12.75">
      <c r="A3166"/>
      <c r="B3166"/>
      <c r="C3166"/>
      <c r="D3166"/>
      <c r="E3166"/>
      <c r="F3166"/>
      <c r="G3166" s="5"/>
      <c r="H3166"/>
      <c r="I3166"/>
    </row>
    <row r="3167" spans="1:9" ht="12.75">
      <c r="A3167"/>
      <c r="B3167"/>
      <c r="C3167"/>
      <c r="D3167"/>
      <c r="E3167"/>
      <c r="F3167"/>
      <c r="G3167" s="5"/>
      <c r="H3167"/>
      <c r="I3167"/>
    </row>
    <row r="3168" spans="1:9" ht="12.75">
      <c r="A3168"/>
      <c r="B3168"/>
      <c r="C3168"/>
      <c r="D3168"/>
      <c r="E3168"/>
      <c r="F3168"/>
      <c r="G3168" s="5"/>
      <c r="H3168"/>
      <c r="I3168"/>
    </row>
    <row r="3169" spans="1:9" ht="12.75">
      <c r="A3169"/>
      <c r="B3169"/>
      <c r="C3169"/>
      <c r="D3169"/>
      <c r="E3169"/>
      <c r="F3169"/>
      <c r="G3169" s="5"/>
      <c r="H3169"/>
      <c r="I3169"/>
    </row>
    <row r="3170" spans="1:9" ht="12.75">
      <c r="A3170"/>
      <c r="B3170"/>
      <c r="C3170"/>
      <c r="D3170"/>
      <c r="E3170"/>
      <c r="F3170"/>
      <c r="G3170" s="5"/>
      <c r="H3170"/>
      <c r="I3170"/>
    </row>
    <row r="3171" spans="1:9" ht="12.75">
      <c r="A3171"/>
      <c r="B3171"/>
      <c r="C3171"/>
      <c r="D3171"/>
      <c r="E3171"/>
      <c r="F3171"/>
      <c r="G3171" s="5"/>
      <c r="H3171"/>
      <c r="I3171"/>
    </row>
    <row r="3172" spans="1:9" ht="12.75">
      <c r="A3172"/>
      <c r="B3172"/>
      <c r="C3172"/>
      <c r="D3172"/>
      <c r="E3172"/>
      <c r="F3172"/>
      <c r="G3172" s="5"/>
      <c r="H3172"/>
      <c r="I3172"/>
    </row>
    <row r="3173" spans="1:9" ht="12.75">
      <c r="A3173"/>
      <c r="B3173"/>
      <c r="C3173"/>
      <c r="D3173"/>
      <c r="E3173"/>
      <c r="F3173"/>
      <c r="G3173" s="5"/>
      <c r="H3173"/>
      <c r="I3173"/>
    </row>
    <row r="3174" spans="1:9" ht="12.75">
      <c r="A3174"/>
      <c r="B3174"/>
      <c r="C3174"/>
      <c r="D3174"/>
      <c r="E3174"/>
      <c r="F3174"/>
      <c r="G3174" s="5"/>
      <c r="H3174"/>
      <c r="I3174"/>
    </row>
    <row r="3175" spans="1:9" ht="12.75">
      <c r="A3175"/>
      <c r="B3175"/>
      <c r="C3175"/>
      <c r="D3175"/>
      <c r="E3175"/>
      <c r="F3175"/>
      <c r="G3175" s="5"/>
      <c r="H3175"/>
      <c r="I3175"/>
    </row>
    <row r="3176" spans="1:9" ht="12.75">
      <c r="A3176"/>
      <c r="B3176"/>
      <c r="C3176"/>
      <c r="D3176"/>
      <c r="E3176"/>
      <c r="F3176"/>
      <c r="G3176" s="5"/>
      <c r="H3176"/>
      <c r="I3176"/>
    </row>
    <row r="3177" spans="1:9" ht="12.75">
      <c r="A3177"/>
      <c r="B3177"/>
      <c r="C3177"/>
      <c r="D3177"/>
      <c r="E3177"/>
      <c r="F3177"/>
      <c r="G3177" s="5"/>
      <c r="H3177"/>
      <c r="I3177"/>
    </row>
    <row r="3178" spans="1:9" ht="12.75">
      <c r="A3178"/>
      <c r="B3178"/>
      <c r="C3178"/>
      <c r="D3178"/>
      <c r="E3178"/>
      <c r="F3178"/>
      <c r="G3178" s="5"/>
      <c r="H3178"/>
      <c r="I3178"/>
    </row>
    <row r="3179" spans="1:9" ht="12.75">
      <c r="A3179"/>
      <c r="B3179"/>
      <c r="C3179"/>
      <c r="D3179"/>
      <c r="E3179"/>
      <c r="F3179"/>
      <c r="G3179" s="5"/>
      <c r="H3179"/>
      <c r="I3179"/>
    </row>
    <row r="3180" spans="1:9" ht="12.75">
      <c r="A3180"/>
      <c r="B3180"/>
      <c r="C3180"/>
      <c r="D3180"/>
      <c r="E3180"/>
      <c r="F3180"/>
      <c r="G3180" s="5"/>
      <c r="H3180"/>
      <c r="I3180"/>
    </row>
    <row r="3181" spans="1:9" ht="12.75">
      <c r="A3181"/>
      <c r="B3181"/>
      <c r="C3181"/>
      <c r="D3181"/>
      <c r="E3181"/>
      <c r="F3181"/>
      <c r="G3181" s="5"/>
      <c r="H3181"/>
      <c r="I3181"/>
    </row>
    <row r="3182" spans="1:9" ht="12.75">
      <c r="A3182"/>
      <c r="B3182"/>
      <c r="C3182"/>
      <c r="D3182"/>
      <c r="E3182"/>
      <c r="F3182"/>
      <c r="G3182" s="5"/>
      <c r="H3182"/>
      <c r="I3182"/>
    </row>
    <row r="3183" spans="1:9" ht="12.75">
      <c r="A3183"/>
      <c r="B3183"/>
      <c r="C3183"/>
      <c r="D3183"/>
      <c r="E3183"/>
      <c r="F3183"/>
      <c r="G3183" s="5"/>
      <c r="H3183"/>
      <c r="I3183"/>
    </row>
    <row r="3184" spans="1:9" ht="12.75">
      <c r="A3184"/>
      <c r="B3184"/>
      <c r="C3184"/>
      <c r="D3184"/>
      <c r="E3184"/>
      <c r="F3184"/>
      <c r="G3184" s="5"/>
      <c r="H3184"/>
      <c r="I3184"/>
    </row>
    <row r="3185" spans="1:9" ht="12.75">
      <c r="A3185"/>
      <c r="B3185"/>
      <c r="C3185"/>
      <c r="D3185"/>
      <c r="E3185"/>
      <c r="F3185"/>
      <c r="G3185" s="5"/>
      <c r="H3185"/>
      <c r="I3185"/>
    </row>
    <row r="3186" spans="1:9" ht="12.75">
      <c r="A3186"/>
      <c r="B3186"/>
      <c r="C3186"/>
      <c r="D3186"/>
      <c r="E3186"/>
      <c r="F3186"/>
      <c r="G3186" s="5"/>
      <c r="H3186"/>
      <c r="I3186"/>
    </row>
    <row r="3187" spans="1:9" ht="12.75">
      <c r="A3187"/>
      <c r="B3187"/>
      <c r="C3187"/>
      <c r="D3187"/>
      <c r="E3187"/>
      <c r="F3187"/>
      <c r="G3187" s="5"/>
      <c r="H3187"/>
      <c r="I3187"/>
    </row>
    <row r="3188" spans="1:9" ht="12.75">
      <c r="A3188"/>
      <c r="B3188"/>
      <c r="C3188"/>
      <c r="D3188"/>
      <c r="E3188"/>
      <c r="F3188"/>
      <c r="G3188" s="5"/>
      <c r="H3188"/>
      <c r="I3188"/>
    </row>
    <row r="3189" spans="1:9" ht="12.75">
      <c r="A3189"/>
      <c r="B3189"/>
      <c r="C3189"/>
      <c r="D3189"/>
      <c r="E3189"/>
      <c r="F3189"/>
      <c r="G3189" s="5"/>
      <c r="H3189"/>
      <c r="I3189"/>
    </row>
    <row r="3190" spans="1:9" ht="12.75">
      <c r="A3190"/>
      <c r="B3190"/>
      <c r="C3190"/>
      <c r="D3190"/>
      <c r="E3190"/>
      <c r="F3190"/>
      <c r="G3190" s="5"/>
      <c r="H3190"/>
      <c r="I3190"/>
    </row>
    <row r="3191" spans="1:9" ht="12.75">
      <c r="A3191"/>
      <c r="B3191"/>
      <c r="C3191"/>
      <c r="D3191"/>
      <c r="E3191"/>
      <c r="F3191"/>
      <c r="G3191" s="5"/>
      <c r="H3191"/>
      <c r="I3191"/>
    </row>
    <row r="3192" spans="1:9" ht="12.75">
      <c r="A3192"/>
      <c r="B3192"/>
      <c r="C3192"/>
      <c r="D3192"/>
      <c r="E3192"/>
      <c r="F3192"/>
      <c r="G3192" s="5"/>
      <c r="H3192"/>
      <c r="I3192"/>
    </row>
    <row r="3193" spans="1:9" ht="12.75">
      <c r="A3193"/>
      <c r="B3193"/>
      <c r="C3193"/>
      <c r="D3193"/>
      <c r="E3193"/>
      <c r="F3193"/>
      <c r="G3193" s="5"/>
      <c r="H3193"/>
      <c r="I3193"/>
    </row>
    <row r="3194" spans="1:9" ht="12.75">
      <c r="A3194"/>
      <c r="B3194"/>
      <c r="C3194"/>
      <c r="D3194"/>
      <c r="E3194"/>
      <c r="F3194"/>
      <c r="G3194" s="5"/>
      <c r="H3194"/>
      <c r="I3194"/>
    </row>
    <row r="3195" spans="1:9" ht="12.75">
      <c r="A3195"/>
      <c r="B3195"/>
      <c r="C3195"/>
      <c r="D3195"/>
      <c r="E3195"/>
      <c r="F3195"/>
      <c r="G3195" s="5"/>
      <c r="H3195"/>
      <c r="I3195"/>
    </row>
    <row r="3196" spans="1:9" ht="12.75">
      <c r="A3196"/>
      <c r="B3196"/>
      <c r="C3196"/>
      <c r="D3196"/>
      <c r="E3196"/>
      <c r="F3196"/>
      <c r="G3196" s="5"/>
      <c r="H3196"/>
      <c r="I3196"/>
    </row>
    <row r="3197" spans="1:9" ht="12.75">
      <c r="A3197"/>
      <c r="B3197"/>
      <c r="C3197"/>
      <c r="D3197"/>
      <c r="E3197"/>
      <c r="F3197"/>
      <c r="G3197" s="5"/>
      <c r="H3197"/>
      <c r="I3197"/>
    </row>
    <row r="3198" spans="1:9" ht="12.75">
      <c r="A3198"/>
      <c r="B3198"/>
      <c r="C3198"/>
      <c r="D3198"/>
      <c r="E3198"/>
      <c r="F3198"/>
      <c r="G3198" s="5"/>
      <c r="H3198"/>
      <c r="I3198"/>
    </row>
    <row r="3199" spans="1:9" ht="12.75">
      <c r="A3199"/>
      <c r="B3199"/>
      <c r="C3199"/>
      <c r="D3199"/>
      <c r="E3199"/>
      <c r="F3199"/>
      <c r="G3199" s="5"/>
      <c r="H3199"/>
      <c r="I3199"/>
    </row>
    <row r="3200" spans="1:9" ht="12.75">
      <c r="A3200"/>
      <c r="B3200"/>
      <c r="C3200"/>
      <c r="D3200"/>
      <c r="E3200"/>
      <c r="F3200"/>
      <c r="G3200" s="5"/>
      <c r="H3200"/>
      <c r="I3200"/>
    </row>
    <row r="3201" spans="1:9" ht="12.75">
      <c r="A3201"/>
      <c r="B3201"/>
      <c r="C3201"/>
      <c r="D3201"/>
      <c r="E3201"/>
      <c r="F3201"/>
      <c r="G3201" s="5"/>
      <c r="H3201"/>
      <c r="I3201"/>
    </row>
    <row r="3202" spans="1:9" ht="12.75">
      <c r="A3202"/>
      <c r="B3202"/>
      <c r="C3202"/>
      <c r="D3202"/>
      <c r="E3202"/>
      <c r="F3202"/>
      <c r="G3202" s="5"/>
      <c r="H3202"/>
      <c r="I3202"/>
    </row>
    <row r="3203" spans="1:9" ht="12.75">
      <c r="A3203"/>
      <c r="B3203"/>
      <c r="C3203"/>
      <c r="D3203"/>
      <c r="E3203"/>
      <c r="F3203"/>
      <c r="G3203" s="5"/>
      <c r="H3203"/>
      <c r="I3203"/>
    </row>
    <row r="3204" spans="1:9" ht="12.75">
      <c r="A3204"/>
      <c r="B3204"/>
      <c r="C3204"/>
      <c r="D3204"/>
      <c r="E3204"/>
      <c r="F3204"/>
      <c r="G3204" s="5"/>
      <c r="H3204"/>
      <c r="I3204"/>
    </row>
    <row r="3205" spans="1:9" ht="12.75">
      <c r="A3205"/>
      <c r="B3205"/>
      <c r="C3205"/>
      <c r="D3205"/>
      <c r="E3205"/>
      <c r="F3205"/>
      <c r="G3205" s="5"/>
      <c r="H3205"/>
      <c r="I3205"/>
    </row>
    <row r="3206" spans="1:9" ht="12.75">
      <c r="A3206"/>
      <c r="B3206"/>
      <c r="C3206"/>
      <c r="D3206"/>
      <c r="E3206"/>
      <c r="F3206"/>
      <c r="G3206" s="5"/>
      <c r="H3206"/>
      <c r="I3206"/>
    </row>
    <row r="3207" spans="1:9" ht="12.75">
      <c r="A3207"/>
      <c r="B3207"/>
      <c r="C3207"/>
      <c r="D3207"/>
      <c r="E3207"/>
      <c r="F3207"/>
      <c r="G3207" s="5"/>
      <c r="H3207"/>
      <c r="I3207"/>
    </row>
    <row r="3208" spans="1:9" ht="12.75">
      <c r="A3208"/>
      <c r="B3208"/>
      <c r="C3208"/>
      <c r="D3208"/>
      <c r="E3208"/>
      <c r="F3208"/>
      <c r="G3208" s="5"/>
      <c r="H3208"/>
      <c r="I3208"/>
    </row>
    <row r="3209" spans="1:9" ht="12.75">
      <c r="A3209"/>
      <c r="B3209"/>
      <c r="C3209"/>
      <c r="D3209"/>
      <c r="E3209"/>
      <c r="F3209"/>
      <c r="G3209" s="5"/>
      <c r="H3209"/>
      <c r="I3209"/>
    </row>
    <row r="3210" spans="1:9" ht="12.75">
      <c r="A3210"/>
      <c r="B3210"/>
      <c r="C3210"/>
      <c r="D3210"/>
      <c r="E3210"/>
      <c r="F3210"/>
      <c r="G3210" s="5"/>
      <c r="H3210"/>
      <c r="I3210"/>
    </row>
    <row r="3211" spans="1:9" ht="12.75">
      <c r="A3211"/>
      <c r="B3211"/>
      <c r="C3211"/>
      <c r="D3211"/>
      <c r="E3211"/>
      <c r="F3211"/>
      <c r="G3211" s="5"/>
      <c r="H3211"/>
      <c r="I3211"/>
    </row>
    <row r="3212" spans="1:9" ht="12.75">
      <c r="A3212"/>
      <c r="B3212"/>
      <c r="C3212"/>
      <c r="D3212"/>
      <c r="E3212"/>
      <c r="F3212"/>
      <c r="G3212" s="5"/>
      <c r="H3212"/>
      <c r="I3212"/>
    </row>
    <row r="3213" spans="1:9" ht="12.75">
      <c r="A3213"/>
      <c r="B3213"/>
      <c r="C3213"/>
      <c r="D3213"/>
      <c r="E3213"/>
      <c r="F3213"/>
      <c r="G3213" s="5"/>
      <c r="H3213"/>
      <c r="I3213"/>
    </row>
    <row r="3214" spans="1:9" ht="12.75">
      <c r="A3214"/>
      <c r="B3214"/>
      <c r="C3214"/>
      <c r="D3214"/>
      <c r="E3214"/>
      <c r="F3214"/>
      <c r="G3214" s="5"/>
      <c r="H3214"/>
      <c r="I3214"/>
    </row>
    <row r="3215" spans="1:9" ht="12.75">
      <c r="A3215"/>
      <c r="B3215"/>
      <c r="C3215"/>
      <c r="D3215"/>
      <c r="E3215"/>
      <c r="F3215"/>
      <c r="G3215" s="5"/>
      <c r="H3215"/>
      <c r="I3215"/>
    </row>
    <row r="3216" spans="1:9" ht="12.75">
      <c r="A3216"/>
      <c r="B3216"/>
      <c r="C3216"/>
      <c r="D3216"/>
      <c r="E3216"/>
      <c r="F3216"/>
      <c r="G3216" s="5"/>
      <c r="H3216"/>
      <c r="I3216"/>
    </row>
    <row r="3217" spans="1:9" ht="12.75">
      <c r="A3217"/>
      <c r="B3217"/>
      <c r="C3217"/>
      <c r="D3217"/>
      <c r="E3217"/>
      <c r="F3217"/>
      <c r="G3217" s="5"/>
      <c r="H3217"/>
      <c r="I3217"/>
    </row>
    <row r="3218" spans="1:9" ht="12.75">
      <c r="A3218"/>
      <c r="B3218"/>
      <c r="C3218"/>
      <c r="D3218"/>
      <c r="E3218"/>
      <c r="F3218"/>
      <c r="G3218" s="5"/>
      <c r="H3218"/>
      <c r="I3218"/>
    </row>
    <row r="3219" spans="1:9" ht="12.75">
      <c r="A3219"/>
      <c r="B3219"/>
      <c r="C3219"/>
      <c r="D3219"/>
      <c r="E3219"/>
      <c r="F3219"/>
      <c r="G3219" s="5"/>
      <c r="H3219"/>
      <c r="I3219"/>
    </row>
    <row r="3220" spans="1:9" ht="12.75">
      <c r="A3220"/>
      <c r="B3220"/>
      <c r="C3220"/>
      <c r="D3220"/>
      <c r="E3220"/>
      <c r="F3220"/>
      <c r="G3220" s="5"/>
      <c r="H3220"/>
      <c r="I3220"/>
    </row>
    <row r="3221" spans="1:9" ht="12.75">
      <c r="A3221"/>
      <c r="B3221"/>
      <c r="C3221"/>
      <c r="D3221"/>
      <c r="E3221"/>
      <c r="F3221"/>
      <c r="G3221" s="5"/>
      <c r="H3221"/>
      <c r="I3221"/>
    </row>
    <row r="3222" spans="1:9" ht="12.75">
      <c r="A3222"/>
      <c r="B3222"/>
      <c r="C3222"/>
      <c r="D3222"/>
      <c r="E3222"/>
      <c r="F3222"/>
      <c r="G3222" s="5"/>
      <c r="H3222"/>
      <c r="I3222"/>
    </row>
    <row r="3223" spans="1:9" ht="12.75">
      <c r="A3223"/>
      <c r="B3223"/>
      <c r="C3223"/>
      <c r="D3223"/>
      <c r="E3223"/>
      <c r="F3223"/>
      <c r="G3223" s="5"/>
      <c r="H3223"/>
      <c r="I3223"/>
    </row>
    <row r="3224" spans="1:9" ht="12.75">
      <c r="A3224"/>
      <c r="B3224"/>
      <c r="C3224"/>
      <c r="D3224"/>
      <c r="E3224"/>
      <c r="F3224"/>
      <c r="G3224" s="5"/>
      <c r="H3224"/>
      <c r="I3224"/>
    </row>
    <row r="3225" spans="1:9" ht="12.75">
      <c r="A3225"/>
      <c r="B3225"/>
      <c r="C3225"/>
      <c r="D3225"/>
      <c r="E3225"/>
      <c r="F3225"/>
      <c r="G3225" s="5"/>
      <c r="H3225"/>
      <c r="I3225"/>
    </row>
    <row r="3226" spans="1:9" ht="12.75">
      <c r="A3226"/>
      <c r="B3226"/>
      <c r="C3226"/>
      <c r="D3226"/>
      <c r="E3226"/>
      <c r="F3226"/>
      <c r="G3226" s="5"/>
      <c r="H3226"/>
      <c r="I3226"/>
    </row>
    <row r="3227" spans="1:9" ht="12.75">
      <c r="A3227"/>
      <c r="B3227"/>
      <c r="C3227"/>
      <c r="D3227"/>
      <c r="E3227"/>
      <c r="F3227"/>
      <c r="G3227" s="5"/>
      <c r="H3227"/>
      <c r="I3227"/>
    </row>
    <row r="3228" spans="1:9" ht="12.75">
      <c r="A3228"/>
      <c r="B3228"/>
      <c r="C3228"/>
      <c r="D3228"/>
      <c r="E3228"/>
      <c r="F3228"/>
      <c r="G3228" s="5"/>
      <c r="H3228"/>
      <c r="I3228"/>
    </row>
    <row r="3229" spans="1:9" ht="12.75">
      <c r="A3229"/>
      <c r="B3229"/>
      <c r="C3229"/>
      <c r="D3229"/>
      <c r="E3229"/>
      <c r="F3229"/>
      <c r="G3229" s="5"/>
      <c r="H3229"/>
      <c r="I3229"/>
    </row>
    <row r="3230" spans="1:9" ht="12.75">
      <c r="A3230"/>
      <c r="B3230"/>
      <c r="C3230"/>
      <c r="D3230"/>
      <c r="E3230"/>
      <c r="F3230"/>
      <c r="G3230" s="5"/>
      <c r="H3230"/>
      <c r="I3230"/>
    </row>
    <row r="3231" spans="1:9" ht="12.75">
      <c r="A3231"/>
      <c r="B3231"/>
      <c r="C3231"/>
      <c r="D3231"/>
      <c r="E3231"/>
      <c r="F3231"/>
      <c r="G3231" s="5"/>
      <c r="H3231"/>
      <c r="I3231"/>
    </row>
    <row r="3232" spans="1:9" ht="12.75">
      <c r="A3232"/>
      <c r="B3232"/>
      <c r="C3232"/>
      <c r="D3232"/>
      <c r="E3232"/>
      <c r="F3232"/>
      <c r="G3232" s="5"/>
      <c r="H3232"/>
      <c r="I3232"/>
    </row>
    <row r="3233" spans="1:9" ht="12.75">
      <c r="A3233"/>
      <c r="B3233"/>
      <c r="C3233"/>
      <c r="D3233"/>
      <c r="E3233"/>
      <c r="F3233"/>
      <c r="G3233" s="5"/>
      <c r="H3233"/>
      <c r="I3233"/>
    </row>
    <row r="3234" spans="1:9" ht="12.75">
      <c r="A3234"/>
      <c r="B3234"/>
      <c r="C3234"/>
      <c r="D3234"/>
      <c r="E3234"/>
      <c r="F3234"/>
      <c r="G3234" s="5"/>
      <c r="H3234"/>
      <c r="I3234"/>
    </row>
    <row r="3235" spans="1:9" ht="12.75">
      <c r="A3235"/>
      <c r="B3235"/>
      <c r="C3235"/>
      <c r="D3235"/>
      <c r="E3235"/>
      <c r="F3235"/>
      <c r="G3235" s="5"/>
      <c r="H3235"/>
      <c r="I3235"/>
    </row>
    <row r="3236" spans="1:9" ht="12.75">
      <c r="A3236"/>
      <c r="B3236"/>
      <c r="C3236"/>
      <c r="D3236"/>
      <c r="E3236"/>
      <c r="F3236"/>
      <c r="G3236" s="5"/>
      <c r="H3236"/>
      <c r="I3236"/>
    </row>
    <row r="3237" spans="1:9" ht="12.75">
      <c r="A3237"/>
      <c r="B3237"/>
      <c r="C3237"/>
      <c r="D3237"/>
      <c r="E3237"/>
      <c r="F3237"/>
      <c r="G3237" s="5"/>
      <c r="H3237"/>
      <c r="I3237"/>
    </row>
    <row r="3238" spans="1:9" ht="12.75">
      <c r="A3238"/>
      <c r="B3238"/>
      <c r="C3238"/>
      <c r="D3238"/>
      <c r="E3238"/>
      <c r="F3238"/>
      <c r="G3238" s="5"/>
      <c r="H3238"/>
      <c r="I3238"/>
    </row>
    <row r="3239" spans="1:9" ht="12.75">
      <c r="A3239"/>
      <c r="B3239"/>
      <c r="C3239"/>
      <c r="D3239"/>
      <c r="E3239"/>
      <c r="F3239"/>
      <c r="G3239" s="5"/>
      <c r="H3239"/>
      <c r="I3239"/>
    </row>
    <row r="3240" spans="1:9" ht="12.75">
      <c r="A3240"/>
      <c r="B3240"/>
      <c r="C3240"/>
      <c r="D3240"/>
      <c r="E3240"/>
      <c r="F3240"/>
      <c r="G3240" s="5"/>
      <c r="H3240"/>
      <c r="I3240"/>
    </row>
    <row r="3241" spans="1:9" ht="12.75">
      <c r="A3241"/>
      <c r="B3241"/>
      <c r="C3241"/>
      <c r="D3241"/>
      <c r="E3241"/>
      <c r="F3241"/>
      <c r="G3241" s="5"/>
      <c r="H3241"/>
      <c r="I3241"/>
    </row>
    <row r="3242" spans="1:9" ht="12.75">
      <c r="A3242"/>
      <c r="B3242"/>
      <c r="C3242"/>
      <c r="D3242"/>
      <c r="E3242"/>
      <c r="F3242"/>
      <c r="G3242" s="5"/>
      <c r="H3242"/>
      <c r="I3242"/>
    </row>
    <row r="3243" spans="1:9" ht="12.75">
      <c r="A3243"/>
      <c r="B3243"/>
      <c r="C3243"/>
      <c r="D3243"/>
      <c r="E3243"/>
      <c r="F3243"/>
      <c r="G3243" s="5"/>
      <c r="H3243"/>
      <c r="I3243"/>
    </row>
    <row r="3244" spans="1:9" ht="12.75">
      <c r="A3244"/>
      <c r="B3244"/>
      <c r="C3244"/>
      <c r="D3244"/>
      <c r="E3244"/>
      <c r="F3244"/>
      <c r="G3244" s="5"/>
      <c r="H3244"/>
      <c r="I3244"/>
    </row>
    <row r="3245" spans="1:9" ht="12.75">
      <c r="A3245"/>
      <c r="B3245"/>
      <c r="C3245"/>
      <c r="D3245"/>
      <c r="E3245"/>
      <c r="F3245"/>
      <c r="G3245" s="5"/>
      <c r="H3245"/>
      <c r="I3245"/>
    </row>
    <row r="3246" spans="1:9" ht="12.75">
      <c r="A3246"/>
      <c r="B3246"/>
      <c r="C3246"/>
      <c r="D3246"/>
      <c r="E3246"/>
      <c r="F3246"/>
      <c r="G3246" s="5"/>
      <c r="H3246"/>
      <c r="I3246"/>
    </row>
    <row r="3247" spans="1:9" ht="12.75">
      <c r="A3247"/>
      <c r="B3247"/>
      <c r="C3247"/>
      <c r="D3247"/>
      <c r="E3247"/>
      <c r="F3247"/>
      <c r="G3247" s="5"/>
      <c r="H3247"/>
      <c r="I3247"/>
    </row>
    <row r="3248" spans="1:9" ht="12.75">
      <c r="A3248"/>
      <c r="B3248"/>
      <c r="C3248"/>
      <c r="D3248"/>
      <c r="E3248"/>
      <c r="F3248"/>
      <c r="G3248" s="5"/>
      <c r="H3248"/>
      <c r="I3248"/>
    </row>
    <row r="3249" spans="1:9" ht="12.75">
      <c r="A3249"/>
      <c r="B3249"/>
      <c r="C3249"/>
      <c r="D3249"/>
      <c r="E3249"/>
      <c r="F3249"/>
      <c r="G3249" s="5"/>
      <c r="H3249"/>
      <c r="I3249"/>
    </row>
    <row r="3250" spans="1:9" ht="12.75">
      <c r="A3250"/>
      <c r="B3250"/>
      <c r="C3250"/>
      <c r="D3250"/>
      <c r="E3250"/>
      <c r="F3250"/>
      <c r="G3250" s="5"/>
      <c r="H3250"/>
      <c r="I3250"/>
    </row>
    <row r="3251" spans="1:9" ht="12.75">
      <c r="A3251"/>
      <c r="B3251"/>
      <c r="C3251"/>
      <c r="D3251"/>
      <c r="E3251"/>
      <c r="F3251"/>
      <c r="G3251" s="5"/>
      <c r="H3251"/>
      <c r="I3251"/>
    </row>
    <row r="3252" spans="1:9" ht="12.75">
      <c r="A3252"/>
      <c r="B3252"/>
      <c r="C3252"/>
      <c r="D3252"/>
      <c r="E3252"/>
      <c r="F3252"/>
      <c r="G3252" s="5"/>
      <c r="H3252"/>
      <c r="I3252"/>
    </row>
    <row r="3253" spans="1:9" ht="12.75">
      <c r="A3253"/>
      <c r="B3253"/>
      <c r="C3253"/>
      <c r="D3253"/>
      <c r="E3253"/>
      <c r="F3253"/>
      <c r="G3253" s="5"/>
      <c r="H3253"/>
      <c r="I3253"/>
    </row>
    <row r="3254" spans="1:9" ht="12.75">
      <c r="A3254"/>
      <c r="B3254"/>
      <c r="C3254"/>
      <c r="D3254"/>
      <c r="E3254"/>
      <c r="F3254"/>
      <c r="G3254" s="5"/>
      <c r="H3254"/>
      <c r="I3254"/>
    </row>
    <row r="3255" spans="1:9" ht="12.75">
      <c r="A3255"/>
      <c r="B3255"/>
      <c r="C3255"/>
      <c r="D3255"/>
      <c r="E3255"/>
      <c r="F3255"/>
      <c r="G3255" s="5"/>
      <c r="H3255"/>
      <c r="I3255"/>
    </row>
    <row r="3256" spans="1:9" ht="12.75">
      <c r="A3256"/>
      <c r="B3256"/>
      <c r="C3256"/>
      <c r="D3256"/>
      <c r="E3256"/>
      <c r="F3256"/>
      <c r="G3256" s="5"/>
      <c r="H3256"/>
      <c r="I3256"/>
    </row>
    <row r="3257" spans="1:9" ht="12.75">
      <c r="A3257"/>
      <c r="B3257"/>
      <c r="C3257"/>
      <c r="D3257"/>
      <c r="E3257"/>
      <c r="F3257"/>
      <c r="G3257" s="5"/>
      <c r="H3257"/>
      <c r="I3257"/>
    </row>
    <row r="3258" spans="1:9" ht="12.75">
      <c r="A3258"/>
      <c r="B3258"/>
      <c r="C3258"/>
      <c r="D3258"/>
      <c r="E3258"/>
      <c r="F3258"/>
      <c r="G3258" s="5"/>
      <c r="H3258"/>
      <c r="I3258"/>
    </row>
    <row r="3259" spans="1:9" ht="12.75">
      <c r="A3259"/>
      <c r="B3259"/>
      <c r="C3259"/>
      <c r="D3259"/>
      <c r="E3259"/>
      <c r="F3259"/>
      <c r="G3259" s="5"/>
      <c r="H3259"/>
      <c r="I3259"/>
    </row>
    <row r="3260" spans="1:9" ht="12.75">
      <c r="A3260"/>
      <c r="B3260"/>
      <c r="C3260"/>
      <c r="D3260"/>
      <c r="E3260"/>
      <c r="F3260"/>
      <c r="G3260" s="5"/>
      <c r="H3260"/>
      <c r="I3260"/>
    </row>
    <row r="3261" spans="1:9" ht="12.75">
      <c r="A3261"/>
      <c r="B3261"/>
      <c r="C3261"/>
      <c r="D3261"/>
      <c r="E3261"/>
      <c r="F3261"/>
      <c r="G3261" s="5"/>
      <c r="H3261"/>
      <c r="I3261"/>
    </row>
    <row r="3262" spans="1:9" ht="12.75">
      <c r="A3262"/>
      <c r="B3262"/>
      <c r="C3262"/>
      <c r="D3262"/>
      <c r="E3262"/>
      <c r="F3262"/>
      <c r="G3262" s="5"/>
      <c r="H3262"/>
      <c r="I3262"/>
    </row>
    <row r="3263" spans="1:9" ht="12.75">
      <c r="A3263"/>
      <c r="B3263"/>
      <c r="C3263"/>
      <c r="D3263"/>
      <c r="E3263"/>
      <c r="F3263"/>
      <c r="G3263" s="5"/>
      <c r="H3263"/>
      <c r="I3263"/>
    </row>
    <row r="3264" spans="1:9" ht="12.75">
      <c r="A3264"/>
      <c r="B3264"/>
      <c r="C3264"/>
      <c r="D3264"/>
      <c r="E3264"/>
      <c r="F3264"/>
      <c r="G3264" s="5"/>
      <c r="H3264"/>
      <c r="I3264"/>
    </row>
    <row r="3265" spans="1:9" ht="12.75">
      <c r="A3265"/>
      <c r="B3265"/>
      <c r="C3265"/>
      <c r="D3265"/>
      <c r="E3265"/>
      <c r="F3265"/>
      <c r="G3265" s="5"/>
      <c r="H3265"/>
      <c r="I3265"/>
    </row>
    <row r="3266" spans="1:9" ht="12.75">
      <c r="A3266"/>
      <c r="B3266"/>
      <c r="C3266"/>
      <c r="D3266"/>
      <c r="E3266"/>
      <c r="F3266"/>
      <c r="G3266" s="5"/>
      <c r="H3266"/>
      <c r="I3266"/>
    </row>
    <row r="3267" spans="1:9" ht="12.75">
      <c r="A3267"/>
      <c r="B3267"/>
      <c r="C3267"/>
      <c r="D3267"/>
      <c r="E3267"/>
      <c r="F3267"/>
      <c r="G3267" s="5"/>
      <c r="H3267"/>
      <c r="I3267"/>
    </row>
    <row r="3268" spans="1:9" ht="12.75">
      <c r="A3268"/>
      <c r="B3268"/>
      <c r="C3268"/>
      <c r="D3268"/>
      <c r="E3268"/>
      <c r="F3268"/>
      <c r="G3268" s="5"/>
      <c r="H3268"/>
      <c r="I3268"/>
    </row>
    <row r="3269" spans="1:9" ht="12.75">
      <c r="A3269"/>
      <c r="B3269"/>
      <c r="C3269"/>
      <c r="D3269"/>
      <c r="E3269"/>
      <c r="F3269"/>
      <c r="G3269" s="5"/>
      <c r="H3269"/>
      <c r="I3269"/>
    </row>
    <row r="3270" spans="1:9" ht="12.75">
      <c r="A3270"/>
      <c r="B3270"/>
      <c r="C3270"/>
      <c r="D3270"/>
      <c r="E3270"/>
      <c r="F3270"/>
      <c r="G3270" s="5"/>
      <c r="H3270"/>
      <c r="I3270"/>
    </row>
    <row r="3271" spans="1:9" ht="12.75">
      <c r="A3271"/>
      <c r="B3271"/>
      <c r="C3271"/>
      <c r="D3271"/>
      <c r="E3271"/>
      <c r="F3271"/>
      <c r="G3271" s="5"/>
      <c r="H3271"/>
      <c r="I3271"/>
    </row>
    <row r="3272" spans="1:9" ht="12.75">
      <c r="A3272"/>
      <c r="B3272"/>
      <c r="C3272"/>
      <c r="D3272"/>
      <c r="E3272"/>
      <c r="F3272"/>
      <c r="G3272" s="5"/>
      <c r="H3272"/>
      <c r="I3272"/>
    </row>
    <row r="3273" spans="1:9" ht="12.75">
      <c r="A3273"/>
      <c r="B3273"/>
      <c r="C3273"/>
      <c r="D3273"/>
      <c r="E3273"/>
      <c r="F3273"/>
      <c r="G3273" s="5"/>
      <c r="H3273"/>
      <c r="I3273"/>
    </row>
    <row r="3274" spans="1:9" ht="12.75">
      <c r="A3274"/>
      <c r="B3274"/>
      <c r="C3274"/>
      <c r="D3274"/>
      <c r="E3274"/>
      <c r="F3274"/>
      <c r="G3274" s="5"/>
      <c r="H3274"/>
      <c r="I3274"/>
    </row>
    <row r="3275" spans="1:9" ht="12.75">
      <c r="A3275"/>
      <c r="B3275"/>
      <c r="C3275"/>
      <c r="D3275"/>
      <c r="E3275"/>
      <c r="F3275"/>
      <c r="G3275" s="5"/>
      <c r="H3275"/>
      <c r="I3275"/>
    </row>
    <row r="3276" spans="1:9" ht="12.75">
      <c r="A3276"/>
      <c r="B3276"/>
      <c r="C3276"/>
      <c r="D3276"/>
      <c r="E3276"/>
      <c r="F3276"/>
      <c r="G3276" s="5"/>
      <c r="H3276"/>
      <c r="I3276"/>
    </row>
    <row r="3277" spans="1:9" ht="12.75">
      <c r="A3277"/>
      <c r="B3277"/>
      <c r="C3277"/>
      <c r="D3277"/>
      <c r="E3277"/>
      <c r="F3277"/>
      <c r="G3277" s="5"/>
      <c r="H3277"/>
      <c r="I3277"/>
    </row>
    <row r="3278" spans="1:9" ht="12.75">
      <c r="A3278"/>
      <c r="B3278"/>
      <c r="C3278"/>
      <c r="D3278"/>
      <c r="E3278"/>
      <c r="F3278"/>
      <c r="G3278" s="5"/>
      <c r="H3278"/>
      <c r="I3278"/>
    </row>
    <row r="3279" spans="1:9" ht="12.75">
      <c r="A3279"/>
      <c r="B3279"/>
      <c r="C3279"/>
      <c r="D3279"/>
      <c r="E3279"/>
      <c r="F3279"/>
      <c r="G3279" s="5"/>
      <c r="H3279"/>
      <c r="I3279"/>
    </row>
    <row r="3280" spans="1:9" ht="12.75">
      <c r="A3280"/>
      <c r="B3280"/>
      <c r="C3280"/>
      <c r="D3280"/>
      <c r="E3280"/>
      <c r="F3280"/>
      <c r="G3280" s="5"/>
      <c r="H3280"/>
      <c r="I3280"/>
    </row>
    <row r="3281" spans="1:9" ht="12.75">
      <c r="A3281"/>
      <c r="B3281"/>
      <c r="C3281"/>
      <c r="D3281"/>
      <c r="E3281"/>
      <c r="F3281"/>
      <c r="G3281" s="5"/>
      <c r="H3281"/>
      <c r="I3281"/>
    </row>
    <row r="3282" spans="1:9" ht="12.75">
      <c r="A3282"/>
      <c r="B3282"/>
      <c r="C3282"/>
      <c r="D3282"/>
      <c r="E3282"/>
      <c r="F3282"/>
      <c r="G3282" s="5"/>
      <c r="H3282"/>
      <c r="I3282"/>
    </row>
    <row r="3283" spans="1:9" ht="12.75">
      <c r="A3283"/>
      <c r="B3283"/>
      <c r="C3283"/>
      <c r="D3283"/>
      <c r="E3283"/>
      <c r="F3283"/>
      <c r="G3283" s="5"/>
      <c r="H3283"/>
      <c r="I3283"/>
    </row>
    <row r="3284" spans="1:9" ht="12.75">
      <c r="A3284"/>
      <c r="B3284"/>
      <c r="C3284"/>
      <c r="D3284"/>
      <c r="E3284"/>
      <c r="F3284"/>
      <c r="G3284" s="5"/>
      <c r="H3284"/>
      <c r="I3284"/>
    </row>
    <row r="3285" spans="1:9" ht="12.75">
      <c r="A3285"/>
      <c r="B3285"/>
      <c r="C3285"/>
      <c r="D3285"/>
      <c r="E3285"/>
      <c r="F3285"/>
      <c r="G3285" s="5"/>
      <c r="H3285"/>
      <c r="I3285"/>
    </row>
    <row r="3286" spans="1:9" ht="12.75">
      <c r="A3286"/>
      <c r="B3286"/>
      <c r="C3286"/>
      <c r="D3286"/>
      <c r="E3286"/>
      <c r="F3286"/>
      <c r="G3286" s="5"/>
      <c r="H3286"/>
      <c r="I3286"/>
    </row>
    <row r="3287" spans="1:9" ht="12.75">
      <c r="A3287"/>
      <c r="B3287"/>
      <c r="C3287"/>
      <c r="D3287"/>
      <c r="E3287"/>
      <c r="F3287"/>
      <c r="G3287" s="5"/>
      <c r="H3287"/>
      <c r="I3287"/>
    </row>
    <row r="3288" spans="1:9" ht="12.75">
      <c r="A3288"/>
      <c r="B3288"/>
      <c r="C3288"/>
      <c r="D3288"/>
      <c r="E3288"/>
      <c r="F3288"/>
      <c r="G3288" s="5"/>
      <c r="H3288"/>
      <c r="I3288"/>
    </row>
    <row r="3289" spans="1:9" ht="12.75">
      <c r="A3289"/>
      <c r="B3289"/>
      <c r="C3289"/>
      <c r="D3289"/>
      <c r="E3289"/>
      <c r="F3289"/>
      <c r="G3289" s="5"/>
      <c r="H3289"/>
      <c r="I3289"/>
    </row>
    <row r="3290" spans="1:9" ht="12.75">
      <c r="A3290"/>
      <c r="B3290"/>
      <c r="C3290"/>
      <c r="D3290"/>
      <c r="E3290"/>
      <c r="F3290"/>
      <c r="G3290" s="5"/>
      <c r="H3290"/>
      <c r="I3290"/>
    </row>
    <row r="3291" spans="1:9" ht="12.75">
      <c r="A3291"/>
      <c r="B3291"/>
      <c r="C3291"/>
      <c r="D3291"/>
      <c r="E3291"/>
      <c r="F3291"/>
      <c r="G3291" s="5"/>
      <c r="H3291"/>
      <c r="I3291"/>
    </row>
    <row r="3292" spans="1:9" ht="12.75">
      <c r="A3292"/>
      <c r="B3292"/>
      <c r="C3292"/>
      <c r="D3292"/>
      <c r="E3292"/>
      <c r="F3292"/>
      <c r="G3292" s="5"/>
      <c r="H3292"/>
      <c r="I3292"/>
    </row>
    <row r="3293" spans="1:9" ht="12.75">
      <c r="A3293"/>
      <c r="B3293"/>
      <c r="C3293"/>
      <c r="D3293"/>
      <c r="E3293"/>
      <c r="F3293"/>
      <c r="G3293" s="5"/>
      <c r="H3293"/>
      <c r="I3293"/>
    </row>
    <row r="3294" spans="1:9" ht="12.75">
      <c r="A3294"/>
      <c r="B3294"/>
      <c r="C3294"/>
      <c r="D3294"/>
      <c r="E3294"/>
      <c r="F3294"/>
      <c r="G3294" s="5"/>
      <c r="H3294"/>
      <c r="I3294"/>
    </row>
    <row r="3295" spans="1:9" ht="12.75">
      <c r="A3295"/>
      <c r="B3295"/>
      <c r="C3295"/>
      <c r="D3295"/>
      <c r="E3295"/>
      <c r="F3295"/>
      <c r="G3295" s="5"/>
      <c r="H3295"/>
      <c r="I3295"/>
    </row>
    <row r="3296" spans="1:9" ht="12.75">
      <c r="A3296"/>
      <c r="B3296"/>
      <c r="C3296"/>
      <c r="D3296"/>
      <c r="E3296"/>
      <c r="F3296"/>
      <c r="G3296" s="5"/>
      <c r="H3296"/>
      <c r="I3296"/>
    </row>
    <row r="3297" spans="1:9" ht="12.75">
      <c r="A3297"/>
      <c r="B3297"/>
      <c r="C3297"/>
      <c r="D3297"/>
      <c r="E3297"/>
      <c r="F3297"/>
      <c r="G3297" s="5"/>
      <c r="H3297"/>
      <c r="I3297"/>
    </row>
    <row r="3298" spans="1:9" ht="12.75">
      <c r="A3298"/>
      <c r="B3298"/>
      <c r="C3298"/>
      <c r="D3298"/>
      <c r="E3298"/>
      <c r="F3298"/>
      <c r="G3298" s="5"/>
      <c r="H3298"/>
      <c r="I3298"/>
    </row>
    <row r="3299" spans="1:9" ht="12.75">
      <c r="A3299"/>
      <c r="B3299"/>
      <c r="C3299"/>
      <c r="D3299"/>
      <c r="E3299"/>
      <c r="F3299"/>
      <c r="G3299" s="5"/>
      <c r="H3299"/>
      <c r="I3299"/>
    </row>
    <row r="3300" spans="1:9" ht="12.75">
      <c r="A3300"/>
      <c r="B3300"/>
      <c r="C3300"/>
      <c r="D3300"/>
      <c r="E3300"/>
      <c r="F3300"/>
      <c r="G3300" s="5"/>
      <c r="H3300"/>
      <c r="I3300"/>
    </row>
    <row r="3301" spans="1:9" ht="12.75">
      <c r="A3301"/>
      <c r="B3301"/>
      <c r="C3301"/>
      <c r="D3301"/>
      <c r="E3301"/>
      <c r="F3301"/>
      <c r="G3301" s="5"/>
      <c r="H3301"/>
      <c r="I3301"/>
    </row>
    <row r="3302" spans="1:9" ht="12.75">
      <c r="A3302"/>
      <c r="B3302"/>
      <c r="C3302"/>
      <c r="D3302"/>
      <c r="E3302"/>
      <c r="F3302"/>
      <c r="G3302" s="5"/>
      <c r="H3302"/>
      <c r="I3302"/>
    </row>
    <row r="3303" spans="1:9" ht="12.75">
      <c r="A3303"/>
      <c r="B3303"/>
      <c r="C3303"/>
      <c r="D3303"/>
      <c r="E3303"/>
      <c r="F3303"/>
      <c r="G3303" s="5"/>
      <c r="H3303"/>
      <c r="I3303"/>
    </row>
    <row r="3304" spans="1:9" ht="12.75">
      <c r="A3304"/>
      <c r="B3304"/>
      <c r="C3304"/>
      <c r="D3304"/>
      <c r="E3304"/>
      <c r="F3304"/>
      <c r="G3304" s="5"/>
      <c r="H3304"/>
      <c r="I3304"/>
    </row>
    <row r="3305" spans="1:9" ht="12.75">
      <c r="A3305"/>
      <c r="B3305"/>
      <c r="C3305"/>
      <c r="D3305"/>
      <c r="E3305"/>
      <c r="F3305"/>
      <c r="G3305" s="5"/>
      <c r="H3305"/>
      <c r="I3305"/>
    </row>
    <row r="3306" spans="1:9" ht="12.75">
      <c r="A3306"/>
      <c r="B3306"/>
      <c r="C3306"/>
      <c r="D3306"/>
      <c r="E3306"/>
      <c r="F3306"/>
      <c r="G3306" s="5"/>
      <c r="H3306"/>
      <c r="I3306"/>
    </row>
    <row r="3307" spans="1:9" ht="12.75">
      <c r="A3307"/>
      <c r="B3307"/>
      <c r="C3307"/>
      <c r="D3307"/>
      <c r="E3307"/>
      <c r="F3307"/>
      <c r="G3307" s="5"/>
      <c r="H3307"/>
      <c r="I3307"/>
    </row>
    <row r="3308" spans="1:9" ht="12.75">
      <c r="A3308"/>
      <c r="B3308"/>
      <c r="C3308"/>
      <c r="D3308"/>
      <c r="E3308"/>
      <c r="F3308"/>
      <c r="G3308" s="5"/>
      <c r="H3308"/>
      <c r="I3308"/>
    </row>
    <row r="3309" spans="1:9" ht="12.75">
      <c r="A3309"/>
      <c r="B3309"/>
      <c r="C3309"/>
      <c r="D3309"/>
      <c r="E3309"/>
      <c r="F3309"/>
      <c r="G3309" s="5"/>
      <c r="H3309"/>
      <c r="I3309"/>
    </row>
    <row r="3310" spans="1:9" ht="12.75">
      <c r="A3310"/>
      <c r="B3310"/>
      <c r="C3310"/>
      <c r="D3310"/>
      <c r="E3310"/>
      <c r="F3310"/>
      <c r="G3310" s="5"/>
      <c r="H3310"/>
      <c r="I3310"/>
    </row>
    <row r="3311" spans="1:9" ht="12.75">
      <c r="A3311"/>
      <c r="B3311"/>
      <c r="C3311"/>
      <c r="D3311"/>
      <c r="E3311"/>
      <c r="F3311"/>
      <c r="G3311" s="5"/>
      <c r="H3311"/>
      <c r="I3311"/>
    </row>
    <row r="3312" spans="1:9" ht="12.75">
      <c r="A3312"/>
      <c r="B3312"/>
      <c r="C3312"/>
      <c r="D3312"/>
      <c r="E3312"/>
      <c r="F3312"/>
      <c r="G3312" s="5"/>
      <c r="H3312"/>
      <c r="I3312"/>
    </row>
    <row r="3313" spans="1:9" ht="12.75">
      <c r="A3313"/>
      <c r="B3313"/>
      <c r="C3313"/>
      <c r="D3313"/>
      <c r="E3313"/>
      <c r="F3313"/>
      <c r="G3313" s="5"/>
      <c r="H3313"/>
      <c r="I3313"/>
    </row>
    <row r="3314" spans="1:9" ht="12.75">
      <c r="A3314"/>
      <c r="B3314"/>
      <c r="C3314"/>
      <c r="D3314"/>
      <c r="E3314"/>
      <c r="F3314"/>
      <c r="G3314" s="5"/>
      <c r="H3314"/>
      <c r="I3314"/>
    </row>
    <row r="3315" spans="1:9" ht="12.75">
      <c r="A3315"/>
      <c r="B3315"/>
      <c r="C3315"/>
      <c r="D3315"/>
      <c r="E3315"/>
      <c r="F3315"/>
      <c r="G3315" s="5"/>
      <c r="H3315"/>
      <c r="I3315"/>
    </row>
    <row r="3316" spans="1:9" ht="12.75">
      <c r="A3316"/>
      <c r="B3316"/>
      <c r="C3316"/>
      <c r="D3316"/>
      <c r="E3316"/>
      <c r="F3316"/>
      <c r="G3316" s="5"/>
      <c r="H3316"/>
      <c r="I3316"/>
    </row>
    <row r="3317" spans="1:9" ht="12.75">
      <c r="A3317"/>
      <c r="B3317"/>
      <c r="C3317"/>
      <c r="D3317"/>
      <c r="E3317"/>
      <c r="F3317"/>
      <c r="G3317" s="5"/>
      <c r="H3317"/>
      <c r="I3317"/>
    </row>
    <row r="3318" spans="1:9" ht="12.75">
      <c r="A3318"/>
      <c r="B3318"/>
      <c r="C3318"/>
      <c r="D3318"/>
      <c r="E3318"/>
      <c r="F3318"/>
      <c r="G3318" s="5"/>
      <c r="H3318"/>
      <c r="I3318"/>
    </row>
    <row r="3319" spans="1:9" ht="12.75">
      <c r="A3319"/>
      <c r="B3319"/>
      <c r="C3319"/>
      <c r="D3319"/>
      <c r="E3319"/>
      <c r="F3319"/>
      <c r="G3319" s="5"/>
      <c r="H3319"/>
      <c r="I3319"/>
    </row>
    <row r="3320" spans="1:9" ht="12.75">
      <c r="A3320"/>
      <c r="B3320"/>
      <c r="C3320"/>
      <c r="D3320"/>
      <c r="E3320"/>
      <c r="F3320"/>
      <c r="G3320" s="5"/>
      <c r="H3320"/>
      <c r="I3320"/>
    </row>
    <row r="3321" spans="1:9" ht="12.75">
      <c r="A3321"/>
      <c r="B3321"/>
      <c r="C3321"/>
      <c r="D3321"/>
      <c r="E3321"/>
      <c r="F3321"/>
      <c r="G3321" s="5"/>
      <c r="H3321"/>
      <c r="I3321"/>
    </row>
    <row r="3322" spans="1:9" ht="12.75">
      <c r="A3322"/>
      <c r="B3322"/>
      <c r="C3322"/>
      <c r="D3322"/>
      <c r="E3322"/>
      <c r="F3322"/>
      <c r="G3322" s="5"/>
      <c r="H3322"/>
      <c r="I3322"/>
    </row>
    <row r="3323" spans="1:9" ht="12.75">
      <c r="A3323"/>
      <c r="B3323"/>
      <c r="C3323"/>
      <c r="D3323"/>
      <c r="E3323"/>
      <c r="F3323"/>
      <c r="G3323" s="5"/>
      <c r="H3323"/>
      <c r="I3323"/>
    </row>
    <row r="3324" spans="1:9" ht="12.75">
      <c r="A3324"/>
      <c r="B3324"/>
      <c r="C3324"/>
      <c r="D3324"/>
      <c r="E3324"/>
      <c r="F3324"/>
      <c r="G3324" s="5"/>
      <c r="H3324"/>
      <c r="I3324"/>
    </row>
    <row r="3325" spans="1:9" ht="12.75">
      <c r="A3325"/>
      <c r="B3325"/>
      <c r="C3325"/>
      <c r="D3325"/>
      <c r="E3325"/>
      <c r="F3325"/>
      <c r="G3325" s="5"/>
      <c r="H3325"/>
      <c r="I3325"/>
    </row>
    <row r="3326" spans="1:9" ht="12.75">
      <c r="A3326"/>
      <c r="B3326"/>
      <c r="C3326"/>
      <c r="D3326"/>
      <c r="E3326"/>
      <c r="F3326"/>
      <c r="G3326" s="5"/>
      <c r="H3326"/>
      <c r="I3326"/>
    </row>
    <row r="3327" spans="1:9" ht="12.75">
      <c r="A3327"/>
      <c r="B3327"/>
      <c r="C3327"/>
      <c r="D3327"/>
      <c r="E3327"/>
      <c r="F3327"/>
      <c r="G3327" s="5"/>
      <c r="H3327"/>
      <c r="I3327"/>
    </row>
    <row r="3328" spans="1:9" ht="12.75">
      <c r="A3328"/>
      <c r="B3328"/>
      <c r="C3328"/>
      <c r="D3328"/>
      <c r="E3328"/>
      <c r="F3328"/>
      <c r="G3328" s="5"/>
      <c r="H3328"/>
      <c r="I3328"/>
    </row>
    <row r="3329" spans="1:9" ht="12.75">
      <c r="A3329"/>
      <c r="B3329"/>
      <c r="C3329"/>
      <c r="D3329"/>
      <c r="E3329"/>
      <c r="F3329"/>
      <c r="G3329" s="5"/>
      <c r="H3329"/>
      <c r="I3329"/>
    </row>
    <row r="3330" spans="1:9" ht="12.75">
      <c r="A3330"/>
      <c r="B3330"/>
      <c r="C3330"/>
      <c r="D3330"/>
      <c r="E3330"/>
      <c r="F3330"/>
      <c r="G3330" s="5"/>
      <c r="H3330"/>
      <c r="I3330"/>
    </row>
    <row r="3331" spans="1:9" ht="12.75">
      <c r="A3331"/>
      <c r="B3331"/>
      <c r="C3331"/>
      <c r="D3331"/>
      <c r="E3331"/>
      <c r="F3331"/>
      <c r="G3331" s="5"/>
      <c r="H3331"/>
      <c r="I3331"/>
    </row>
    <row r="3332" spans="1:9" ht="12.75">
      <c r="A3332"/>
      <c r="B3332"/>
      <c r="C3332"/>
      <c r="D3332"/>
      <c r="E3332"/>
      <c r="F3332"/>
      <c r="G3332" s="5"/>
      <c r="H3332"/>
      <c r="I3332"/>
    </row>
    <row r="3333" spans="1:9" ht="12.75">
      <c r="A3333"/>
      <c r="B3333"/>
      <c r="C3333"/>
      <c r="D3333"/>
      <c r="E3333"/>
      <c r="F3333"/>
      <c r="G3333" s="5"/>
      <c r="H3333"/>
      <c r="I3333"/>
    </row>
    <row r="3334" spans="1:9" ht="12.75">
      <c r="A3334"/>
      <c r="B3334"/>
      <c r="C3334"/>
      <c r="D3334"/>
      <c r="E3334"/>
      <c r="F3334"/>
      <c r="G3334" s="5"/>
      <c r="H3334"/>
      <c r="I3334"/>
    </row>
    <row r="3335" spans="1:9" ht="12.75">
      <c r="A3335"/>
      <c r="B3335"/>
      <c r="C3335"/>
      <c r="D3335"/>
      <c r="E3335"/>
      <c r="F3335"/>
      <c r="G3335" s="5"/>
      <c r="H3335"/>
      <c r="I3335"/>
    </row>
    <row r="3336" spans="1:9" ht="12.75">
      <c r="A3336"/>
      <c r="B3336"/>
      <c r="C3336"/>
      <c r="D3336"/>
      <c r="E3336"/>
      <c r="F3336"/>
      <c r="G3336" s="5"/>
      <c r="H3336"/>
      <c r="I3336"/>
    </row>
    <row r="3337" spans="1:9" ht="12.75">
      <c r="A3337"/>
      <c r="B3337"/>
      <c r="C3337"/>
      <c r="D3337"/>
      <c r="E3337"/>
      <c r="F3337"/>
      <c r="G3337" s="5"/>
      <c r="H3337"/>
      <c r="I3337"/>
    </row>
    <row r="3338" spans="1:9" ht="12.75">
      <c r="A3338"/>
      <c r="B3338"/>
      <c r="C3338"/>
      <c r="D3338"/>
      <c r="E3338"/>
      <c r="F3338"/>
      <c r="G3338" s="5"/>
      <c r="H3338"/>
      <c r="I3338"/>
    </row>
    <row r="3339" spans="1:9" ht="12.75">
      <c r="A3339"/>
      <c r="B3339"/>
      <c r="C3339"/>
      <c r="D3339"/>
      <c r="E3339"/>
      <c r="F3339"/>
      <c r="G3339" s="5"/>
      <c r="H3339"/>
      <c r="I3339"/>
    </row>
    <row r="3340" spans="1:9" ht="12.75">
      <c r="A3340"/>
      <c r="B3340"/>
      <c r="C3340"/>
      <c r="D3340"/>
      <c r="E3340"/>
      <c r="F3340"/>
      <c r="G3340" s="5"/>
      <c r="H3340"/>
      <c r="I3340"/>
    </row>
    <row r="3341" spans="1:9" ht="12.75">
      <c r="A3341"/>
      <c r="B3341"/>
      <c r="C3341"/>
      <c r="D3341"/>
      <c r="E3341"/>
      <c r="F3341"/>
      <c r="G3341" s="5"/>
      <c r="H3341"/>
      <c r="I3341"/>
    </row>
    <row r="3342" spans="1:9" ht="12.75">
      <c r="A3342"/>
      <c r="B3342"/>
      <c r="C3342"/>
      <c r="D3342"/>
      <c r="E3342"/>
      <c r="F3342"/>
      <c r="G3342" s="5"/>
      <c r="H3342"/>
      <c r="I3342"/>
    </row>
    <row r="3343" spans="1:9" ht="12.75">
      <c r="A3343"/>
      <c r="B3343"/>
      <c r="C3343"/>
      <c r="D3343"/>
      <c r="E3343"/>
      <c r="F3343"/>
      <c r="G3343" s="5"/>
      <c r="H3343"/>
      <c r="I3343"/>
    </row>
    <row r="3344" spans="1:9" ht="12.75">
      <c r="A3344"/>
      <c r="B3344"/>
      <c r="C3344"/>
      <c r="D3344"/>
      <c r="E3344"/>
      <c r="F3344"/>
      <c r="G3344" s="5"/>
      <c r="H3344"/>
      <c r="I3344"/>
    </row>
    <row r="3345" spans="1:9" ht="12.75">
      <c r="A3345"/>
      <c r="B3345"/>
      <c r="C3345"/>
      <c r="D3345"/>
      <c r="E3345"/>
      <c r="F3345"/>
      <c r="G3345" s="5"/>
      <c r="H3345"/>
      <c r="I3345"/>
    </row>
    <row r="3346" spans="1:9" ht="12.75">
      <c r="A3346"/>
      <c r="B3346"/>
      <c r="C3346"/>
      <c r="D3346"/>
      <c r="E3346"/>
      <c r="F3346"/>
      <c r="G3346" s="5"/>
      <c r="H3346"/>
      <c r="I3346"/>
    </row>
    <row r="3347" spans="1:9" ht="12.75">
      <c r="A3347"/>
      <c r="B3347"/>
      <c r="C3347"/>
      <c r="D3347"/>
      <c r="E3347"/>
      <c r="F3347"/>
      <c r="G3347" s="5"/>
      <c r="H3347"/>
      <c r="I3347"/>
    </row>
    <row r="3348" spans="1:9" ht="12.75">
      <c r="A3348"/>
      <c r="B3348"/>
      <c r="C3348"/>
      <c r="D3348"/>
      <c r="E3348"/>
      <c r="F3348"/>
      <c r="G3348" s="5"/>
      <c r="H3348"/>
      <c r="I3348"/>
    </row>
    <row r="3349" spans="1:9" ht="12.75">
      <c r="A3349"/>
      <c r="B3349"/>
      <c r="C3349"/>
      <c r="D3349"/>
      <c r="E3349"/>
      <c r="F3349"/>
      <c r="G3349" s="5"/>
      <c r="H3349"/>
      <c r="I3349"/>
    </row>
    <row r="3350" spans="1:9" ht="12.75">
      <c r="A3350"/>
      <c r="B3350"/>
      <c r="C3350"/>
      <c r="D3350"/>
      <c r="E3350"/>
      <c r="F3350"/>
      <c r="G3350" s="5"/>
      <c r="H3350"/>
      <c r="I3350"/>
    </row>
    <row r="3351" spans="1:9" ht="12.75">
      <c r="A3351"/>
      <c r="B3351"/>
      <c r="C3351"/>
      <c r="D3351"/>
      <c r="E3351"/>
      <c r="F3351"/>
      <c r="G3351" s="5"/>
      <c r="H3351"/>
      <c r="I3351"/>
    </row>
    <row r="3352" spans="1:9" ht="12.75">
      <c r="A3352"/>
      <c r="B3352"/>
      <c r="C3352"/>
      <c r="D3352"/>
      <c r="E3352"/>
      <c r="F3352"/>
      <c r="G3352" s="5"/>
      <c r="H3352"/>
      <c r="I3352"/>
    </row>
    <row r="3353" spans="1:9" ht="12.75">
      <c r="A3353"/>
      <c r="B3353"/>
      <c r="C3353"/>
      <c r="D3353"/>
      <c r="E3353"/>
      <c r="F3353"/>
      <c r="G3353" s="5"/>
      <c r="H3353"/>
      <c r="I3353"/>
    </row>
    <row r="3354" spans="1:9" ht="12.75">
      <c r="A3354"/>
      <c r="B3354"/>
      <c r="C3354"/>
      <c r="D3354"/>
      <c r="E3354"/>
      <c r="F3354"/>
      <c r="G3354" s="5"/>
      <c r="H3354"/>
      <c r="I3354"/>
    </row>
    <row r="3355" spans="1:9" ht="12.75">
      <c r="A3355"/>
      <c r="B3355"/>
      <c r="C3355"/>
      <c r="D3355"/>
      <c r="E3355"/>
      <c r="F3355"/>
      <c r="G3355" s="5"/>
      <c r="H3355"/>
      <c r="I3355"/>
    </row>
    <row r="3356" spans="1:9" ht="12.75">
      <c r="A3356"/>
      <c r="B3356"/>
      <c r="C3356"/>
      <c r="D3356"/>
      <c r="E3356"/>
      <c r="F3356"/>
      <c r="G3356" s="5"/>
      <c r="H3356"/>
      <c r="I3356"/>
    </row>
    <row r="3357" spans="1:9" ht="12.75">
      <c r="A3357"/>
      <c r="B3357"/>
      <c r="C3357"/>
      <c r="D3357"/>
      <c r="E3357"/>
      <c r="F3357"/>
      <c r="G3357" s="5"/>
      <c r="H3357"/>
      <c r="I3357"/>
    </row>
    <row r="3358" spans="1:9" ht="12.75">
      <c r="A3358"/>
      <c r="B3358"/>
      <c r="C3358"/>
      <c r="D3358"/>
      <c r="E3358"/>
      <c r="F3358"/>
      <c r="G3358" s="5"/>
      <c r="H3358"/>
      <c r="I3358"/>
    </row>
    <row r="3359" spans="1:9" ht="12.75">
      <c r="A3359"/>
      <c r="B3359"/>
      <c r="C3359"/>
      <c r="D3359"/>
      <c r="E3359"/>
      <c r="F3359"/>
      <c r="G3359" s="5"/>
      <c r="H3359"/>
      <c r="I3359"/>
    </row>
    <row r="3360" spans="1:9" ht="12.75">
      <c r="A3360"/>
      <c r="B3360"/>
      <c r="C3360"/>
      <c r="D3360"/>
      <c r="E3360"/>
      <c r="F3360"/>
      <c r="G3360" s="5"/>
      <c r="H3360"/>
      <c r="I3360"/>
    </row>
    <row r="3361" spans="1:9" ht="12.75">
      <c r="A3361"/>
      <c r="B3361"/>
      <c r="C3361"/>
      <c r="D3361"/>
      <c r="E3361"/>
      <c r="F3361"/>
      <c r="G3361" s="5"/>
      <c r="H3361"/>
      <c r="I3361"/>
    </row>
    <row r="3362" spans="1:9" ht="12.75">
      <c r="A3362"/>
      <c r="B3362"/>
      <c r="C3362"/>
      <c r="D3362"/>
      <c r="E3362"/>
      <c r="F3362"/>
      <c r="G3362" s="5"/>
      <c r="H3362"/>
      <c r="I3362"/>
    </row>
    <row r="3363" spans="1:9" ht="12.75">
      <c r="A3363"/>
      <c r="B3363"/>
      <c r="C3363"/>
      <c r="D3363"/>
      <c r="E3363"/>
      <c r="F3363"/>
      <c r="G3363" s="5"/>
      <c r="H3363"/>
      <c r="I3363"/>
    </row>
    <row r="3364" spans="1:9" ht="12.75">
      <c r="A3364"/>
      <c r="B3364"/>
      <c r="C3364"/>
      <c r="D3364"/>
      <c r="E3364"/>
      <c r="F3364"/>
      <c r="G3364" s="5"/>
      <c r="H3364"/>
      <c r="I3364"/>
    </row>
    <row r="3365" spans="1:9" ht="12.75">
      <c r="A3365"/>
      <c r="B3365"/>
      <c r="C3365"/>
      <c r="D3365"/>
      <c r="E3365"/>
      <c r="F3365"/>
      <c r="G3365" s="5"/>
      <c r="H3365"/>
      <c r="I3365"/>
    </row>
    <row r="3366" spans="1:9" ht="12.75">
      <c r="A3366"/>
      <c r="B3366"/>
      <c r="C3366"/>
      <c r="D3366"/>
      <c r="E3366"/>
      <c r="F3366"/>
      <c r="G3366" s="5"/>
      <c r="H3366"/>
      <c r="I3366"/>
    </row>
    <row r="3367" spans="1:9" ht="12.75">
      <c r="A3367"/>
      <c r="B3367"/>
      <c r="C3367"/>
      <c r="D3367"/>
      <c r="E3367"/>
      <c r="F3367"/>
      <c r="G3367" s="5"/>
      <c r="H3367"/>
      <c r="I3367"/>
    </row>
    <row r="3368" spans="1:9" ht="12.75">
      <c r="A3368"/>
      <c r="B3368"/>
      <c r="C3368"/>
      <c r="D3368"/>
      <c r="E3368"/>
      <c r="F3368"/>
      <c r="G3368" s="5"/>
      <c r="H3368"/>
      <c r="I3368"/>
    </row>
    <row r="3369" spans="1:9" ht="12.75">
      <c r="A3369"/>
      <c r="B3369"/>
      <c r="C3369"/>
      <c r="D3369"/>
      <c r="E3369"/>
      <c r="F3369"/>
      <c r="G3369" s="5"/>
      <c r="H3369"/>
      <c r="I3369"/>
    </row>
    <row r="3370" spans="1:9" ht="12.75">
      <c r="A3370"/>
      <c r="B3370"/>
      <c r="C3370"/>
      <c r="D3370"/>
      <c r="E3370"/>
      <c r="F3370"/>
      <c r="G3370" s="5"/>
      <c r="H3370"/>
      <c r="I3370"/>
    </row>
    <row r="3371" spans="1:9" ht="12.75">
      <c r="A3371"/>
      <c r="B3371"/>
      <c r="C3371"/>
      <c r="D3371"/>
      <c r="E3371"/>
      <c r="F3371"/>
      <c r="G3371" s="5"/>
      <c r="H3371"/>
      <c r="I3371"/>
    </row>
    <row r="3372" spans="1:9" ht="12.75">
      <c r="A3372"/>
      <c r="B3372"/>
      <c r="C3372"/>
      <c r="D3372"/>
      <c r="E3372"/>
      <c r="F3372"/>
      <c r="G3372" s="5"/>
      <c r="H3372"/>
      <c r="I3372"/>
    </row>
    <row r="3373" spans="1:9" ht="12.75">
      <c r="A3373"/>
      <c r="B3373"/>
      <c r="C3373"/>
      <c r="D3373"/>
      <c r="E3373"/>
      <c r="F3373"/>
      <c r="G3373" s="5"/>
      <c r="H3373"/>
      <c r="I3373"/>
    </row>
    <row r="3374" spans="1:9" ht="12.75">
      <c r="A3374"/>
      <c r="B3374"/>
      <c r="C3374"/>
      <c r="D3374"/>
      <c r="E3374"/>
      <c r="F3374"/>
      <c r="G3374" s="5"/>
      <c r="H3374"/>
      <c r="I3374"/>
    </row>
    <row r="3375" spans="1:9" ht="12.75">
      <c r="A3375"/>
      <c r="B3375"/>
      <c r="C3375"/>
      <c r="D3375"/>
      <c r="E3375"/>
      <c r="F3375"/>
      <c r="G3375" s="5"/>
      <c r="H3375"/>
      <c r="I3375"/>
    </row>
    <row r="3376" spans="1:9" ht="12.75">
      <c r="A3376"/>
      <c r="B3376"/>
      <c r="C3376"/>
      <c r="D3376"/>
      <c r="E3376"/>
      <c r="F3376"/>
      <c r="G3376" s="5"/>
      <c r="H3376"/>
      <c r="I3376"/>
    </row>
    <row r="3377" spans="1:9" ht="12.75">
      <c r="A3377"/>
      <c r="B3377"/>
      <c r="C3377"/>
      <c r="D3377"/>
      <c r="E3377"/>
      <c r="F3377"/>
      <c r="G3377" s="5"/>
      <c r="H3377"/>
      <c r="I3377"/>
    </row>
    <row r="3378" spans="1:9" ht="12.75">
      <c r="A3378"/>
      <c r="B3378"/>
      <c r="C3378"/>
      <c r="D3378"/>
      <c r="E3378"/>
      <c r="F3378"/>
      <c r="G3378" s="5"/>
      <c r="H3378"/>
      <c r="I3378"/>
    </row>
    <row r="3379" spans="1:9" ht="12.75">
      <c r="A3379"/>
      <c r="B3379"/>
      <c r="C3379"/>
      <c r="D3379"/>
      <c r="E3379"/>
      <c r="F3379"/>
      <c r="G3379" s="5"/>
      <c r="H3379"/>
      <c r="I3379"/>
    </row>
    <row r="3380" spans="1:9" ht="12.75">
      <c r="A3380"/>
      <c r="B3380"/>
      <c r="C3380"/>
      <c r="D3380"/>
      <c r="E3380"/>
      <c r="F3380"/>
      <c r="G3380" s="5"/>
      <c r="H3380"/>
      <c r="I3380"/>
    </row>
    <row r="3381" spans="1:9" ht="12.75">
      <c r="A3381"/>
      <c r="B3381"/>
      <c r="C3381"/>
      <c r="D3381"/>
      <c r="E3381"/>
      <c r="F3381"/>
      <c r="G3381" s="5"/>
      <c r="H3381"/>
      <c r="I3381"/>
    </row>
    <row r="3382" spans="1:9" ht="12.75">
      <c r="A3382"/>
      <c r="B3382"/>
      <c r="C3382"/>
      <c r="D3382"/>
      <c r="E3382"/>
      <c r="F3382"/>
      <c r="G3382" s="5"/>
      <c r="H3382"/>
      <c r="I3382"/>
    </row>
    <row r="3383" spans="1:9" ht="12.75">
      <c r="A3383"/>
      <c r="B3383"/>
      <c r="C3383"/>
      <c r="D3383"/>
      <c r="E3383"/>
      <c r="F3383"/>
      <c r="G3383" s="5"/>
      <c r="H3383"/>
      <c r="I3383"/>
    </row>
    <row r="3384" spans="1:9" ht="12.75">
      <c r="A3384"/>
      <c r="B3384"/>
      <c r="C3384"/>
      <c r="D3384"/>
      <c r="E3384"/>
      <c r="F3384"/>
      <c r="G3384" s="5"/>
      <c r="H3384"/>
      <c r="I3384"/>
    </row>
    <row r="3385" spans="1:9" ht="12.75">
      <c r="A3385"/>
      <c r="B3385"/>
      <c r="C3385"/>
      <c r="D3385"/>
      <c r="E3385"/>
      <c r="F3385"/>
      <c r="G3385" s="5"/>
      <c r="H3385"/>
      <c r="I3385"/>
    </row>
    <row r="3386" spans="1:9" ht="12.75">
      <c r="A3386"/>
      <c r="B3386"/>
      <c r="C3386"/>
      <c r="D3386"/>
      <c r="E3386"/>
      <c r="F3386"/>
      <c r="G3386" s="5"/>
      <c r="H3386"/>
      <c r="I3386"/>
    </row>
    <row r="3387" spans="1:9" ht="12.75">
      <c r="A3387"/>
      <c r="B3387"/>
      <c r="C3387"/>
      <c r="D3387"/>
      <c r="E3387"/>
      <c r="F3387"/>
      <c r="G3387" s="5"/>
      <c r="H3387"/>
      <c r="I3387"/>
    </row>
    <row r="3388" spans="1:9" ht="12.75">
      <c r="A3388"/>
      <c r="B3388"/>
      <c r="C3388"/>
      <c r="D3388"/>
      <c r="E3388"/>
      <c r="F3388"/>
      <c r="G3388" s="5"/>
      <c r="H3388"/>
      <c r="I3388"/>
    </row>
    <row r="3389" spans="1:9" ht="12.75">
      <c r="A3389"/>
      <c r="B3389"/>
      <c r="C3389"/>
      <c r="D3389"/>
      <c r="E3389"/>
      <c r="F3389"/>
      <c r="G3389" s="5"/>
      <c r="H3389"/>
      <c r="I3389"/>
    </row>
    <row r="3390" spans="1:9" ht="12.75">
      <c r="A3390"/>
      <c r="B3390"/>
      <c r="C3390"/>
      <c r="D3390"/>
      <c r="E3390"/>
      <c r="F3390"/>
      <c r="G3390" s="5"/>
      <c r="H3390"/>
      <c r="I3390"/>
    </row>
    <row r="3391" spans="1:9" ht="12.75">
      <c r="A3391"/>
      <c r="B3391"/>
      <c r="C3391"/>
      <c r="D3391"/>
      <c r="E3391"/>
      <c r="F3391"/>
      <c r="G3391" s="5"/>
      <c r="H3391"/>
      <c r="I3391"/>
    </row>
    <row r="3392" spans="1:9" ht="12.75">
      <c r="A3392"/>
      <c r="B3392"/>
      <c r="C3392"/>
      <c r="D3392"/>
      <c r="E3392"/>
      <c r="F3392"/>
      <c r="G3392" s="5"/>
      <c r="H3392"/>
      <c r="I3392"/>
    </row>
    <row r="3393" spans="1:9" ht="12.75">
      <c r="A3393"/>
      <c r="B3393"/>
      <c r="C3393"/>
      <c r="D3393"/>
      <c r="E3393"/>
      <c r="F3393"/>
      <c r="G3393" s="5"/>
      <c r="H3393"/>
      <c r="I3393"/>
    </row>
    <row r="3394" spans="1:9" ht="12.75">
      <c r="A3394"/>
      <c r="B3394"/>
      <c r="C3394"/>
      <c r="D3394"/>
      <c r="E3394"/>
      <c r="F3394"/>
      <c r="G3394" s="5"/>
      <c r="H3394"/>
      <c r="I3394"/>
    </row>
    <row r="3395" spans="1:9" ht="12.75">
      <c r="A3395"/>
      <c r="B3395"/>
      <c r="C3395"/>
      <c r="D3395"/>
      <c r="E3395"/>
      <c r="F3395"/>
      <c r="G3395" s="5"/>
      <c r="H3395"/>
      <c r="I3395"/>
    </row>
    <row r="3396" spans="1:9" ht="12.75">
      <c r="A3396"/>
      <c r="B3396"/>
      <c r="C3396"/>
      <c r="D3396"/>
      <c r="E3396"/>
      <c r="F3396"/>
      <c r="G3396" s="5"/>
      <c r="H3396"/>
      <c r="I3396"/>
    </row>
    <row r="3397" spans="1:9" ht="12.75">
      <c r="A3397"/>
      <c r="B3397"/>
      <c r="C3397"/>
      <c r="D3397"/>
      <c r="E3397"/>
      <c r="F3397"/>
      <c r="G3397" s="5"/>
      <c r="H3397"/>
      <c r="I3397"/>
    </row>
    <row r="3398" spans="1:9" ht="12.75">
      <c r="A3398"/>
      <c r="B3398"/>
      <c r="C3398"/>
      <c r="D3398"/>
      <c r="E3398"/>
      <c r="F3398"/>
      <c r="G3398" s="5"/>
      <c r="H3398"/>
      <c r="I3398"/>
    </row>
    <row r="3399" spans="1:9" ht="12.75">
      <c r="A3399"/>
      <c r="B3399"/>
      <c r="C3399"/>
      <c r="D3399"/>
      <c r="E3399"/>
      <c r="F3399"/>
      <c r="G3399" s="5"/>
      <c r="H3399"/>
      <c r="I3399"/>
    </row>
    <row r="3400" spans="1:9" ht="12.75">
      <c r="A3400"/>
      <c r="B3400"/>
      <c r="C3400"/>
      <c r="D3400"/>
      <c r="E3400"/>
      <c r="F3400"/>
      <c r="G3400" s="5"/>
      <c r="H3400"/>
      <c r="I3400"/>
    </row>
    <row r="3401" spans="1:9" ht="12.75">
      <c r="A3401"/>
      <c r="B3401"/>
      <c r="C3401"/>
      <c r="D3401"/>
      <c r="E3401"/>
      <c r="F3401"/>
      <c r="G3401" s="5"/>
      <c r="H3401"/>
      <c r="I3401"/>
    </row>
    <row r="3402" spans="1:9" ht="12.75">
      <c r="A3402"/>
      <c r="B3402"/>
      <c r="C3402"/>
      <c r="D3402"/>
      <c r="E3402"/>
      <c r="F3402"/>
      <c r="G3402" s="5"/>
      <c r="H3402"/>
      <c r="I3402"/>
    </row>
    <row r="3403" spans="1:9" ht="12.75">
      <c r="A3403"/>
      <c r="B3403"/>
      <c r="C3403"/>
      <c r="D3403"/>
      <c r="E3403"/>
      <c r="F3403"/>
      <c r="G3403" s="5"/>
      <c r="H3403"/>
      <c r="I3403"/>
    </row>
    <row r="3404" spans="1:9" ht="12.75">
      <c r="A3404"/>
      <c r="B3404"/>
      <c r="C3404"/>
      <c r="D3404"/>
      <c r="E3404"/>
      <c r="F3404"/>
      <c r="G3404" s="5"/>
      <c r="H3404"/>
      <c r="I3404"/>
    </row>
    <row r="3405" spans="1:9" ht="12.75">
      <c r="A3405"/>
      <c r="B3405"/>
      <c r="C3405"/>
      <c r="D3405"/>
      <c r="E3405"/>
      <c r="F3405"/>
      <c r="G3405" s="5"/>
      <c r="H3405"/>
      <c r="I3405"/>
    </row>
    <row r="3406" spans="1:9" ht="12.75">
      <c r="A3406"/>
      <c r="B3406"/>
      <c r="C3406"/>
      <c r="D3406"/>
      <c r="E3406"/>
      <c r="F3406"/>
      <c r="G3406" s="5"/>
      <c r="H3406"/>
      <c r="I3406"/>
    </row>
    <row r="3407" spans="1:9" ht="12.75">
      <c r="A3407"/>
      <c r="B3407"/>
      <c r="C3407"/>
      <c r="D3407"/>
      <c r="E3407"/>
      <c r="F3407"/>
      <c r="G3407" s="5"/>
      <c r="H3407"/>
      <c r="I3407"/>
    </row>
    <row r="3408" spans="1:9" ht="12.75">
      <c r="A3408"/>
      <c r="B3408"/>
      <c r="C3408"/>
      <c r="D3408"/>
      <c r="E3408"/>
      <c r="F3408"/>
      <c r="G3408" s="5"/>
      <c r="H3408"/>
      <c r="I3408"/>
    </row>
    <row r="3409" spans="1:9" ht="12.75">
      <c r="A3409"/>
      <c r="B3409"/>
      <c r="C3409"/>
      <c r="D3409"/>
      <c r="E3409"/>
      <c r="F3409"/>
      <c r="G3409" s="5"/>
      <c r="H3409"/>
      <c r="I3409"/>
    </row>
    <row r="3410" spans="1:9" ht="12.75">
      <c r="A3410"/>
      <c r="B3410"/>
      <c r="C3410"/>
      <c r="D3410"/>
      <c r="E3410"/>
      <c r="F3410"/>
      <c r="G3410" s="5"/>
      <c r="H3410"/>
      <c r="I3410"/>
    </row>
    <row r="3411" spans="1:9" ht="12.75">
      <c r="A3411"/>
      <c r="B3411"/>
      <c r="C3411"/>
      <c r="D3411"/>
      <c r="E3411"/>
      <c r="F3411"/>
      <c r="G3411" s="5"/>
      <c r="H3411"/>
      <c r="I3411"/>
    </row>
    <row r="3412" spans="1:9" ht="12.75">
      <c r="A3412"/>
      <c r="B3412"/>
      <c r="C3412"/>
      <c r="D3412"/>
      <c r="E3412"/>
      <c r="F3412"/>
      <c r="G3412" s="5"/>
      <c r="H3412"/>
      <c r="I3412"/>
    </row>
    <row r="3413" spans="1:9" ht="12.75">
      <c r="A3413"/>
      <c r="B3413"/>
      <c r="C3413"/>
      <c r="D3413"/>
      <c r="E3413"/>
      <c r="F3413"/>
      <c r="G3413" s="5"/>
      <c r="H3413"/>
      <c r="I3413"/>
    </row>
    <row r="3414" spans="1:9" ht="12.75">
      <c r="A3414"/>
      <c r="B3414"/>
      <c r="C3414"/>
      <c r="D3414"/>
      <c r="E3414"/>
      <c r="F3414"/>
      <c r="G3414" s="5"/>
      <c r="H3414"/>
      <c r="I3414"/>
    </row>
    <row r="3415" spans="1:9" ht="12.75">
      <c r="A3415"/>
      <c r="B3415"/>
      <c r="C3415"/>
      <c r="D3415"/>
      <c r="E3415"/>
      <c r="F3415"/>
      <c r="G3415" s="5"/>
      <c r="H3415"/>
      <c r="I3415"/>
    </row>
    <row r="3416" spans="1:9" ht="12.75">
      <c r="A3416"/>
      <c r="B3416"/>
      <c r="C3416"/>
      <c r="D3416"/>
      <c r="E3416"/>
      <c r="F3416"/>
      <c r="G3416" s="5"/>
      <c r="H3416"/>
      <c r="I3416"/>
    </row>
    <row r="3417" spans="1:9" ht="12.75">
      <c r="A3417"/>
      <c r="B3417"/>
      <c r="C3417"/>
      <c r="D3417"/>
      <c r="E3417"/>
      <c r="F3417"/>
      <c r="G3417" s="5"/>
      <c r="H3417"/>
      <c r="I3417"/>
    </row>
    <row r="3418" spans="1:9" ht="12.75">
      <c r="A3418"/>
      <c r="B3418"/>
      <c r="C3418"/>
      <c r="D3418"/>
      <c r="E3418"/>
      <c r="F3418"/>
      <c r="G3418" s="5"/>
      <c r="H3418"/>
      <c r="I3418"/>
    </row>
    <row r="3419" spans="1:9" ht="12.75">
      <c r="A3419"/>
      <c r="B3419"/>
      <c r="C3419"/>
      <c r="D3419"/>
      <c r="E3419"/>
      <c r="F3419"/>
      <c r="G3419" s="5"/>
      <c r="H3419"/>
      <c r="I3419"/>
    </row>
    <row r="3420" spans="1:9" ht="12.75">
      <c r="A3420"/>
      <c r="B3420"/>
      <c r="C3420"/>
      <c r="D3420"/>
      <c r="E3420"/>
      <c r="F3420"/>
      <c r="G3420" s="5"/>
      <c r="H3420"/>
      <c r="I3420"/>
    </row>
    <row r="3421" spans="1:9" ht="12.75">
      <c r="A3421"/>
      <c r="B3421"/>
      <c r="C3421"/>
      <c r="D3421"/>
      <c r="E3421"/>
      <c r="F3421"/>
      <c r="G3421" s="5"/>
      <c r="H3421"/>
      <c r="I3421"/>
    </row>
    <row r="3422" spans="1:9" ht="12.75">
      <c r="A3422"/>
      <c r="B3422"/>
      <c r="C3422"/>
      <c r="D3422"/>
      <c r="E3422"/>
      <c r="F3422"/>
      <c r="G3422" s="5"/>
      <c r="H3422"/>
      <c r="I3422"/>
    </row>
    <row r="3423" spans="1:9" ht="12.75">
      <c r="A3423"/>
      <c r="B3423"/>
      <c r="C3423"/>
      <c r="D3423"/>
      <c r="E3423"/>
      <c r="F3423"/>
      <c r="G3423" s="5"/>
      <c r="H3423"/>
      <c r="I3423"/>
    </row>
    <row r="3424" spans="1:9" ht="12.75">
      <c r="A3424"/>
      <c r="B3424"/>
      <c r="C3424"/>
      <c r="D3424"/>
      <c r="E3424"/>
      <c r="F3424"/>
      <c r="G3424" s="5"/>
      <c r="H3424"/>
      <c r="I3424"/>
    </row>
    <row r="3425" spans="1:9" ht="12.75">
      <c r="A3425"/>
      <c r="B3425"/>
      <c r="C3425"/>
      <c r="D3425"/>
      <c r="E3425"/>
      <c r="F3425"/>
      <c r="G3425" s="5"/>
      <c r="H3425"/>
      <c r="I3425"/>
    </row>
    <row r="3426" spans="1:9" ht="12.75">
      <c r="A3426"/>
      <c r="B3426"/>
      <c r="C3426"/>
      <c r="D3426"/>
      <c r="E3426"/>
      <c r="F3426"/>
      <c r="G3426" s="5"/>
      <c r="H3426"/>
      <c r="I3426"/>
    </row>
    <row r="3427" spans="1:9" ht="12.75">
      <c r="A3427"/>
      <c r="B3427"/>
      <c r="C3427"/>
      <c r="D3427"/>
      <c r="E3427"/>
      <c r="F3427"/>
      <c r="G3427" s="5"/>
      <c r="H3427"/>
      <c r="I3427"/>
    </row>
    <row r="3428" spans="1:9" ht="12.75">
      <c r="A3428"/>
      <c r="B3428"/>
      <c r="C3428"/>
      <c r="D3428"/>
      <c r="E3428"/>
      <c r="F3428"/>
      <c r="G3428" s="5"/>
      <c r="H3428"/>
      <c r="I3428"/>
    </row>
    <row r="3429" spans="1:9" ht="12.75">
      <c r="A3429"/>
      <c r="B3429"/>
      <c r="C3429"/>
      <c r="D3429"/>
      <c r="E3429"/>
      <c r="F3429"/>
      <c r="G3429" s="5"/>
      <c r="H3429"/>
      <c r="I3429"/>
    </row>
    <row r="3430" spans="1:9" ht="12.75">
      <c r="A3430"/>
      <c r="B3430"/>
      <c r="C3430"/>
      <c r="D3430"/>
      <c r="E3430"/>
      <c r="F3430"/>
      <c r="G3430" s="5"/>
      <c r="H3430"/>
      <c r="I3430"/>
    </row>
    <row r="3431" spans="1:9" ht="12.75">
      <c r="A3431"/>
      <c r="B3431"/>
      <c r="C3431"/>
      <c r="D3431"/>
      <c r="E3431"/>
      <c r="F3431"/>
      <c r="G3431" s="5"/>
      <c r="H3431"/>
      <c r="I3431"/>
    </row>
    <row r="3432" spans="1:9" ht="12.75">
      <c r="A3432"/>
      <c r="B3432"/>
      <c r="C3432"/>
      <c r="D3432"/>
      <c r="E3432"/>
      <c r="F3432"/>
      <c r="G3432" s="5"/>
      <c r="H3432"/>
      <c r="I3432"/>
    </row>
    <row r="3433" spans="1:9" ht="12.75">
      <c r="A3433"/>
      <c r="B3433"/>
      <c r="C3433"/>
      <c r="D3433"/>
      <c r="E3433"/>
      <c r="F3433"/>
      <c r="G3433" s="5"/>
      <c r="H3433"/>
      <c r="I3433"/>
    </row>
    <row r="3434" spans="1:9" ht="12.75">
      <c r="A3434"/>
      <c r="B3434"/>
      <c r="C3434"/>
      <c r="D3434"/>
      <c r="E3434"/>
      <c r="F3434"/>
      <c r="G3434" s="5"/>
      <c r="H3434"/>
      <c r="I3434"/>
    </row>
    <row r="3435" spans="1:9" ht="12.75">
      <c r="A3435"/>
      <c r="B3435"/>
      <c r="C3435"/>
      <c r="D3435"/>
      <c r="E3435"/>
      <c r="F3435"/>
      <c r="G3435" s="5"/>
      <c r="H3435"/>
      <c r="I3435"/>
    </row>
    <row r="3436" spans="1:9" ht="12.75">
      <c r="A3436"/>
      <c r="B3436"/>
      <c r="C3436"/>
      <c r="D3436"/>
      <c r="E3436"/>
      <c r="F3436"/>
      <c r="G3436" s="5"/>
      <c r="H3436"/>
      <c r="I3436"/>
    </row>
    <row r="3437" spans="1:9" ht="12.75">
      <c r="A3437"/>
      <c r="B3437"/>
      <c r="C3437"/>
      <c r="D3437"/>
      <c r="E3437"/>
      <c r="F3437"/>
      <c r="G3437" s="5"/>
      <c r="H3437"/>
      <c r="I3437"/>
    </row>
    <row r="3438" spans="1:9" ht="12.75">
      <c r="A3438"/>
      <c r="B3438"/>
      <c r="C3438"/>
      <c r="D3438"/>
      <c r="E3438"/>
      <c r="F3438"/>
      <c r="G3438" s="5"/>
      <c r="H3438"/>
      <c r="I3438"/>
    </row>
    <row r="3439" spans="1:9" ht="12.75">
      <c r="A3439"/>
      <c r="B3439"/>
      <c r="C3439"/>
      <c r="D3439"/>
      <c r="E3439"/>
      <c r="F3439"/>
      <c r="G3439" s="5"/>
      <c r="H3439"/>
      <c r="I3439"/>
    </row>
    <row r="3440" spans="1:9" ht="12.75">
      <c r="A3440"/>
      <c r="B3440"/>
      <c r="C3440"/>
      <c r="D3440"/>
      <c r="E3440"/>
      <c r="F3440"/>
      <c r="G3440" s="5"/>
      <c r="H3440"/>
      <c r="I3440"/>
    </row>
    <row r="3441" spans="1:9" ht="12.75">
      <c r="A3441"/>
      <c r="B3441"/>
      <c r="C3441"/>
      <c r="D3441"/>
      <c r="E3441"/>
      <c r="F3441"/>
      <c r="G3441" s="5"/>
      <c r="H3441"/>
      <c r="I3441"/>
    </row>
    <row r="3442" spans="1:9" ht="12.75">
      <c r="A3442"/>
      <c r="B3442"/>
      <c r="C3442"/>
      <c r="D3442"/>
      <c r="E3442"/>
      <c r="F3442"/>
      <c r="G3442" s="5"/>
      <c r="H3442"/>
      <c r="I3442"/>
    </row>
    <row r="3443" spans="1:9" ht="12.75">
      <c r="A3443"/>
      <c r="B3443"/>
      <c r="C3443"/>
      <c r="D3443"/>
      <c r="E3443"/>
      <c r="F3443"/>
      <c r="G3443" s="5"/>
      <c r="H3443"/>
      <c r="I3443"/>
    </row>
    <row r="3444" spans="1:9" ht="12.75">
      <c r="A3444"/>
      <c r="B3444"/>
      <c r="C3444"/>
      <c r="D3444"/>
      <c r="E3444"/>
      <c r="F3444"/>
      <c r="G3444" s="5"/>
      <c r="H3444"/>
      <c r="I3444"/>
    </row>
    <row r="3445" spans="1:9" ht="12.75">
      <c r="A3445"/>
      <c r="B3445"/>
      <c r="C3445"/>
      <c r="D3445"/>
      <c r="E3445"/>
      <c r="F3445"/>
      <c r="G3445" s="5"/>
      <c r="H3445"/>
      <c r="I3445"/>
    </row>
    <row r="3446" spans="1:9" ht="12.75">
      <c r="A3446"/>
      <c r="B3446"/>
      <c r="C3446"/>
      <c r="D3446"/>
      <c r="E3446"/>
      <c r="F3446"/>
      <c r="G3446" s="5"/>
      <c r="H3446"/>
      <c r="I3446"/>
    </row>
    <row r="3447" spans="1:9" ht="12.75">
      <c r="A3447"/>
      <c r="B3447"/>
      <c r="C3447"/>
      <c r="D3447"/>
      <c r="E3447"/>
      <c r="F3447"/>
      <c r="G3447" s="5"/>
      <c r="H3447"/>
      <c r="I3447"/>
    </row>
    <row r="3448" spans="1:9" ht="12.75">
      <c r="A3448"/>
      <c r="B3448"/>
      <c r="C3448"/>
      <c r="D3448"/>
      <c r="E3448"/>
      <c r="F3448"/>
      <c r="G3448" s="5"/>
      <c r="H3448"/>
      <c r="I3448"/>
    </row>
    <row r="3449" spans="1:9" ht="12.75">
      <c r="A3449"/>
      <c r="B3449"/>
      <c r="C3449"/>
      <c r="D3449"/>
      <c r="E3449"/>
      <c r="F3449"/>
      <c r="G3449" s="5"/>
      <c r="H3449"/>
      <c r="I3449"/>
    </row>
    <row r="3450" spans="1:9" ht="12.75">
      <c r="A3450"/>
      <c r="B3450"/>
      <c r="C3450"/>
      <c r="D3450"/>
      <c r="E3450"/>
      <c r="F3450"/>
      <c r="G3450" s="5"/>
      <c r="H3450"/>
      <c r="I3450"/>
    </row>
    <row r="3451" spans="1:9" ht="12.75">
      <c r="A3451"/>
      <c r="B3451"/>
      <c r="C3451"/>
      <c r="D3451"/>
      <c r="E3451"/>
      <c r="F3451"/>
      <c r="G3451" s="5"/>
      <c r="H3451"/>
      <c r="I3451"/>
    </row>
    <row r="3452" spans="1:9" ht="12.75">
      <c r="A3452"/>
      <c r="B3452"/>
      <c r="C3452"/>
      <c r="D3452"/>
      <c r="E3452"/>
      <c r="F3452"/>
      <c r="G3452" s="5"/>
      <c r="H3452"/>
      <c r="I3452"/>
    </row>
    <row r="3453" spans="1:9" ht="12.75">
      <c r="A3453"/>
      <c r="B3453"/>
      <c r="C3453"/>
      <c r="D3453"/>
      <c r="E3453"/>
      <c r="F3453"/>
      <c r="G3453" s="5"/>
      <c r="H3453"/>
      <c r="I3453"/>
    </row>
    <row r="3454" spans="1:9" ht="12.75">
      <c r="A3454"/>
      <c r="B3454"/>
      <c r="C3454"/>
      <c r="D3454"/>
      <c r="E3454"/>
      <c r="F3454"/>
      <c r="G3454" s="5"/>
      <c r="H3454"/>
      <c r="I3454"/>
    </row>
    <row r="3455" spans="1:9" ht="12.75">
      <c r="A3455"/>
      <c r="B3455"/>
      <c r="C3455"/>
      <c r="D3455"/>
      <c r="E3455"/>
      <c r="F3455"/>
      <c r="G3455" s="5"/>
      <c r="H3455"/>
      <c r="I3455"/>
    </row>
    <row r="3456" spans="1:9" ht="12.75">
      <c r="A3456"/>
      <c r="B3456"/>
      <c r="C3456"/>
      <c r="D3456"/>
      <c r="E3456"/>
      <c r="F3456"/>
      <c r="G3456" s="5"/>
      <c r="H3456"/>
      <c r="I3456"/>
    </row>
    <row r="3457" spans="1:9" ht="12.75">
      <c r="A3457"/>
      <c r="B3457"/>
      <c r="C3457"/>
      <c r="D3457"/>
      <c r="E3457"/>
      <c r="F3457"/>
      <c r="G3457" s="5"/>
      <c r="H3457"/>
      <c r="I3457"/>
    </row>
    <row r="3458" spans="1:9" ht="12.75">
      <c r="A3458"/>
      <c r="B3458"/>
      <c r="C3458"/>
      <c r="D3458"/>
      <c r="E3458"/>
      <c r="F3458"/>
      <c r="G3458" s="5"/>
      <c r="H3458"/>
      <c r="I3458"/>
    </row>
    <row r="3459" spans="1:9" ht="12.75">
      <c r="A3459"/>
      <c r="B3459"/>
      <c r="C3459"/>
      <c r="D3459"/>
      <c r="E3459"/>
      <c r="F3459"/>
      <c r="G3459" s="5"/>
      <c r="H3459"/>
      <c r="I3459"/>
    </row>
    <row r="3460" spans="1:9" ht="12.75">
      <c r="A3460"/>
      <c r="B3460"/>
      <c r="C3460"/>
      <c r="D3460"/>
      <c r="E3460"/>
      <c r="F3460"/>
      <c r="G3460" s="5"/>
      <c r="H3460"/>
      <c r="I3460"/>
    </row>
    <row r="3461" spans="1:9" ht="12.75">
      <c r="A3461"/>
      <c r="B3461"/>
      <c r="C3461"/>
      <c r="D3461"/>
      <c r="E3461"/>
      <c r="F3461"/>
      <c r="G3461" s="5"/>
      <c r="H3461"/>
      <c r="I3461"/>
    </row>
    <row r="3462" spans="1:9" ht="12.75">
      <c r="A3462"/>
      <c r="B3462"/>
      <c r="C3462"/>
      <c r="D3462"/>
      <c r="E3462"/>
      <c r="F3462"/>
      <c r="G3462" s="5"/>
      <c r="H3462"/>
      <c r="I3462"/>
    </row>
    <row r="3463" spans="1:9" ht="12.75">
      <c r="A3463"/>
      <c r="B3463"/>
      <c r="C3463"/>
      <c r="D3463"/>
      <c r="E3463"/>
      <c r="F3463"/>
      <c r="G3463" s="5"/>
      <c r="H3463"/>
      <c r="I3463"/>
    </row>
    <row r="3464" spans="1:9" ht="12.75">
      <c r="A3464"/>
      <c r="B3464"/>
      <c r="C3464"/>
      <c r="D3464"/>
      <c r="E3464"/>
      <c r="F3464"/>
      <c r="G3464" s="5"/>
      <c r="H3464"/>
      <c r="I3464"/>
    </row>
    <row r="3465" spans="1:9" ht="12.75">
      <c r="A3465"/>
      <c r="B3465"/>
      <c r="C3465"/>
      <c r="D3465"/>
      <c r="E3465"/>
      <c r="F3465"/>
      <c r="G3465" s="5"/>
      <c r="H3465"/>
      <c r="I3465"/>
    </row>
    <row r="3466" spans="1:9" ht="12.75">
      <c r="A3466"/>
      <c r="B3466"/>
      <c r="C3466"/>
      <c r="D3466"/>
      <c r="E3466"/>
      <c r="F3466"/>
      <c r="G3466" s="5"/>
      <c r="H3466"/>
      <c r="I3466"/>
    </row>
    <row r="3467" spans="1:9" ht="12.75">
      <c r="A3467"/>
      <c r="B3467"/>
      <c r="C3467"/>
      <c r="D3467"/>
      <c r="E3467"/>
      <c r="F3467"/>
      <c r="G3467" s="5"/>
      <c r="H3467"/>
      <c r="I3467"/>
    </row>
    <row r="3468" spans="1:9" ht="12.75">
      <c r="A3468"/>
      <c r="B3468"/>
      <c r="C3468"/>
      <c r="D3468"/>
      <c r="E3468"/>
      <c r="F3468"/>
      <c r="G3468" s="5"/>
      <c r="H3468"/>
      <c r="I3468"/>
    </row>
    <row r="3469" spans="1:9" ht="12.75">
      <c r="A3469"/>
      <c r="B3469"/>
      <c r="C3469"/>
      <c r="D3469"/>
      <c r="E3469"/>
      <c r="F3469"/>
      <c r="G3469" s="5"/>
      <c r="H3469"/>
      <c r="I3469"/>
    </row>
    <row r="3470" spans="1:9" ht="12.75">
      <c r="A3470"/>
      <c r="B3470"/>
      <c r="C3470"/>
      <c r="D3470"/>
      <c r="E3470"/>
      <c r="F3470"/>
      <c r="G3470" s="5"/>
      <c r="H3470"/>
      <c r="I3470"/>
    </row>
    <row r="3471" spans="1:9" ht="12.75">
      <c r="A3471"/>
      <c r="B3471"/>
      <c r="C3471"/>
      <c r="D3471"/>
      <c r="E3471"/>
      <c r="F3471"/>
      <c r="G3471" s="5"/>
      <c r="H3471"/>
      <c r="I3471"/>
    </row>
    <row r="3472" spans="1:9" ht="12.75">
      <c r="A3472"/>
      <c r="B3472"/>
      <c r="C3472"/>
      <c r="D3472"/>
      <c r="E3472"/>
      <c r="F3472"/>
      <c r="G3472" s="5"/>
      <c r="H3472"/>
      <c r="I3472"/>
    </row>
    <row r="3473" spans="1:9" ht="12.75">
      <c r="A3473"/>
      <c r="B3473"/>
      <c r="C3473"/>
      <c r="D3473"/>
      <c r="E3473"/>
      <c r="F3473"/>
      <c r="G3473" s="5"/>
      <c r="H3473"/>
      <c r="I3473"/>
    </row>
    <row r="3474" spans="1:9" ht="12.75">
      <c r="A3474"/>
      <c r="B3474"/>
      <c r="C3474"/>
      <c r="D3474"/>
      <c r="E3474"/>
      <c r="F3474"/>
      <c r="G3474" s="5"/>
      <c r="H3474"/>
      <c r="I3474"/>
    </row>
    <row r="3475" spans="1:9" ht="12.75">
      <c r="A3475"/>
      <c r="B3475"/>
      <c r="C3475"/>
      <c r="D3475"/>
      <c r="E3475"/>
      <c r="F3475"/>
      <c r="G3475" s="5"/>
      <c r="H3475"/>
      <c r="I3475"/>
    </row>
    <row r="3476" spans="1:9" ht="12.75">
      <c r="A3476"/>
      <c r="B3476"/>
      <c r="C3476"/>
      <c r="D3476"/>
      <c r="E3476"/>
      <c r="F3476"/>
      <c r="G3476" s="5"/>
      <c r="H3476"/>
      <c r="I3476"/>
    </row>
    <row r="3477" spans="1:9" ht="12.75">
      <c r="A3477"/>
      <c r="B3477"/>
      <c r="C3477"/>
      <c r="D3477"/>
      <c r="E3477"/>
      <c r="F3477"/>
      <c r="G3477" s="5"/>
      <c r="H3477"/>
      <c r="I3477"/>
    </row>
    <row r="3478" spans="1:9" ht="12.75">
      <c r="A3478"/>
      <c r="B3478"/>
      <c r="C3478"/>
      <c r="D3478"/>
      <c r="E3478"/>
      <c r="F3478"/>
      <c r="G3478" s="5"/>
      <c r="H3478"/>
      <c r="I3478"/>
    </row>
    <row r="3479" spans="1:9" ht="12.75">
      <c r="A3479"/>
      <c r="B3479"/>
      <c r="C3479"/>
      <c r="D3479"/>
      <c r="E3479"/>
      <c r="F3479"/>
      <c r="G3479" s="5"/>
      <c r="H3479"/>
      <c r="I3479"/>
    </row>
    <row r="3480" spans="1:9" ht="12.75">
      <c r="A3480"/>
      <c r="B3480"/>
      <c r="C3480"/>
      <c r="D3480"/>
      <c r="E3480"/>
      <c r="F3480"/>
      <c r="G3480" s="5"/>
      <c r="H3480"/>
      <c r="I3480"/>
    </row>
    <row r="3481" spans="1:9" ht="12.75">
      <c r="A3481"/>
      <c r="B3481"/>
      <c r="C3481"/>
      <c r="D3481"/>
      <c r="E3481"/>
      <c r="F3481"/>
      <c r="G3481" s="5"/>
      <c r="H3481"/>
      <c r="I3481"/>
    </row>
    <row r="3482" spans="1:9" ht="12.75">
      <c r="A3482"/>
      <c r="B3482"/>
      <c r="C3482"/>
      <c r="D3482"/>
      <c r="E3482"/>
      <c r="F3482"/>
      <c r="G3482" s="5"/>
      <c r="H3482"/>
      <c r="I3482"/>
    </row>
    <row r="3483" spans="1:9" ht="12.75">
      <c r="A3483"/>
      <c r="B3483"/>
      <c r="C3483"/>
      <c r="D3483"/>
      <c r="E3483"/>
      <c r="F3483"/>
      <c r="G3483" s="5"/>
      <c r="H3483"/>
      <c r="I3483"/>
    </row>
    <row r="3484" spans="1:9" ht="12.75">
      <c r="A3484"/>
      <c r="B3484"/>
      <c r="C3484"/>
      <c r="D3484"/>
      <c r="E3484"/>
      <c r="F3484"/>
      <c r="G3484" s="5"/>
      <c r="H3484"/>
      <c r="I3484"/>
    </row>
    <row r="3485" spans="1:9" ht="12.75">
      <c r="A3485"/>
      <c r="B3485"/>
      <c r="C3485"/>
      <c r="D3485"/>
      <c r="E3485"/>
      <c r="F3485"/>
      <c r="G3485" s="5"/>
      <c r="H3485"/>
      <c r="I3485"/>
    </row>
    <row r="3486" spans="1:9" ht="12.75">
      <c r="A3486"/>
      <c r="B3486"/>
      <c r="C3486"/>
      <c r="D3486"/>
      <c r="E3486"/>
      <c r="F3486"/>
      <c r="G3486" s="5"/>
      <c r="H3486"/>
      <c r="I3486"/>
    </row>
    <row r="3487" spans="1:9" ht="12.75">
      <c r="A3487"/>
      <c r="B3487"/>
      <c r="C3487"/>
      <c r="D3487"/>
      <c r="E3487"/>
      <c r="F3487"/>
      <c r="G3487" s="5"/>
      <c r="H3487"/>
      <c r="I3487"/>
    </row>
    <row r="3488" spans="1:9" ht="12.75">
      <c r="A3488"/>
      <c r="B3488"/>
      <c r="C3488"/>
      <c r="D3488"/>
      <c r="E3488"/>
      <c r="F3488"/>
      <c r="G3488" s="5"/>
      <c r="H3488"/>
      <c r="I3488"/>
    </row>
    <row r="3489" spans="1:9" ht="12.75">
      <c r="A3489"/>
      <c r="B3489"/>
      <c r="C3489"/>
      <c r="D3489"/>
      <c r="E3489"/>
      <c r="F3489"/>
      <c r="G3489" s="5"/>
      <c r="H3489"/>
      <c r="I3489"/>
    </row>
    <row r="3490" spans="1:9" ht="12.75">
      <c r="A3490"/>
      <c r="B3490"/>
      <c r="C3490"/>
      <c r="D3490"/>
      <c r="E3490"/>
      <c r="F3490"/>
      <c r="G3490" s="5"/>
      <c r="H3490"/>
      <c r="I3490"/>
    </row>
    <row r="3491" spans="1:9" ht="12.75">
      <c r="A3491"/>
      <c r="B3491"/>
      <c r="C3491"/>
      <c r="D3491"/>
      <c r="E3491"/>
      <c r="F3491"/>
      <c r="G3491" s="5"/>
      <c r="H3491"/>
      <c r="I3491"/>
    </row>
    <row r="3492" spans="1:9" ht="12.75">
      <c r="A3492"/>
      <c r="B3492"/>
      <c r="C3492"/>
      <c r="D3492"/>
      <c r="E3492"/>
      <c r="F3492"/>
      <c r="G3492" s="5"/>
      <c r="H3492"/>
      <c r="I3492"/>
    </row>
    <row r="3493" spans="1:9" ht="12.75">
      <c r="A3493"/>
      <c r="B3493"/>
      <c r="C3493"/>
      <c r="D3493"/>
      <c r="E3493"/>
      <c r="F3493"/>
      <c r="G3493" s="5"/>
      <c r="H3493"/>
      <c r="I3493"/>
    </row>
    <row r="3494" spans="1:9" ht="12.75">
      <c r="A3494"/>
      <c r="B3494"/>
      <c r="C3494"/>
      <c r="D3494"/>
      <c r="E3494"/>
      <c r="F3494"/>
      <c r="G3494" s="5"/>
      <c r="H3494"/>
      <c r="I3494"/>
    </row>
    <row r="3495" spans="1:9" ht="12.75">
      <c r="A3495"/>
      <c r="B3495"/>
      <c r="C3495"/>
      <c r="D3495"/>
      <c r="E3495"/>
      <c r="F3495"/>
      <c r="G3495" s="5"/>
      <c r="H3495"/>
      <c r="I3495"/>
    </row>
    <row r="3496" spans="1:9" ht="12.75">
      <c r="A3496"/>
      <c r="B3496"/>
      <c r="C3496"/>
      <c r="D3496"/>
      <c r="E3496"/>
      <c r="F3496"/>
      <c r="G3496" s="5"/>
      <c r="H3496"/>
      <c r="I3496"/>
    </row>
    <row r="3497" spans="1:9" ht="12.75">
      <c r="A3497"/>
      <c r="B3497"/>
      <c r="C3497"/>
      <c r="D3497"/>
      <c r="E3497"/>
      <c r="F3497"/>
      <c r="G3497" s="5"/>
      <c r="H3497"/>
      <c r="I3497"/>
    </row>
    <row r="3498" spans="1:9" ht="12.75">
      <c r="A3498"/>
      <c r="B3498"/>
      <c r="C3498"/>
      <c r="D3498"/>
      <c r="E3498"/>
      <c r="F3498"/>
      <c r="G3498" s="5"/>
      <c r="H3498"/>
      <c r="I3498"/>
    </row>
    <row r="3499" spans="1:9" ht="12.75">
      <c r="A3499"/>
      <c r="B3499"/>
      <c r="C3499"/>
      <c r="D3499"/>
      <c r="E3499"/>
      <c r="F3499"/>
      <c r="G3499" s="5"/>
      <c r="H3499"/>
      <c r="I3499"/>
    </row>
    <row r="3500" spans="1:9" ht="12.75">
      <c r="A3500"/>
      <c r="B3500"/>
      <c r="C3500"/>
      <c r="D3500"/>
      <c r="E3500"/>
      <c r="F3500"/>
      <c r="G3500" s="5"/>
      <c r="H3500"/>
      <c r="I3500"/>
    </row>
    <row r="3501" spans="1:9" ht="12.75">
      <c r="A3501"/>
      <c r="B3501"/>
      <c r="C3501"/>
      <c r="D3501"/>
      <c r="E3501"/>
      <c r="F3501"/>
      <c r="G3501" s="5"/>
      <c r="H3501"/>
      <c r="I3501"/>
    </row>
    <row r="3502" spans="1:9" ht="12.75">
      <c r="A3502"/>
      <c r="B3502"/>
      <c r="C3502"/>
      <c r="D3502"/>
      <c r="E3502"/>
      <c r="F3502"/>
      <c r="G3502" s="5"/>
      <c r="H3502"/>
      <c r="I3502"/>
    </row>
    <row r="3503" spans="1:9" ht="12.75">
      <c r="A3503"/>
      <c r="B3503"/>
      <c r="C3503"/>
      <c r="D3503"/>
      <c r="E3503"/>
      <c r="F3503"/>
      <c r="G3503" s="5"/>
      <c r="H3503"/>
      <c r="I3503"/>
    </row>
    <row r="3504" spans="1:9" ht="12.75">
      <c r="A3504"/>
      <c r="B3504"/>
      <c r="C3504"/>
      <c r="D3504"/>
      <c r="E3504"/>
      <c r="F3504"/>
      <c r="G3504" s="5"/>
      <c r="H3504"/>
      <c r="I3504"/>
    </row>
    <row r="3505" spans="1:9" ht="12.75">
      <c r="A3505"/>
      <c r="B3505"/>
      <c r="C3505"/>
      <c r="D3505"/>
      <c r="E3505"/>
      <c r="F3505"/>
      <c r="G3505" s="5"/>
      <c r="H3505"/>
      <c r="I3505"/>
    </row>
    <row r="3506" spans="1:9" ht="12.75">
      <c r="A3506"/>
      <c r="B3506"/>
      <c r="C3506"/>
      <c r="D3506"/>
      <c r="E3506"/>
      <c r="F3506"/>
      <c r="G3506" s="5"/>
      <c r="H3506"/>
      <c r="I3506"/>
    </row>
    <row r="3507" spans="1:9" ht="12.75">
      <c r="A3507"/>
      <c r="B3507"/>
      <c r="C3507"/>
      <c r="D3507"/>
      <c r="E3507"/>
      <c r="F3507"/>
      <c r="G3507" s="5"/>
      <c r="H3507"/>
      <c r="I3507"/>
    </row>
    <row r="3508" spans="1:9" ht="12.75">
      <c r="A3508"/>
      <c r="B3508"/>
      <c r="C3508"/>
      <c r="D3508"/>
      <c r="E3508"/>
      <c r="F3508"/>
      <c r="G3508" s="5"/>
      <c r="H3508"/>
      <c r="I3508"/>
    </row>
    <row r="3509" spans="1:9" ht="12.75">
      <c r="A3509"/>
      <c r="B3509"/>
      <c r="C3509"/>
      <c r="D3509"/>
      <c r="E3509"/>
      <c r="F3509"/>
      <c r="G3509" s="5"/>
      <c r="H3509"/>
      <c r="I3509"/>
    </row>
    <row r="3510" spans="1:9" ht="12.75">
      <c r="A3510"/>
      <c r="B3510"/>
      <c r="C3510"/>
      <c r="D3510"/>
      <c r="E3510"/>
      <c r="F3510"/>
      <c r="G3510" s="5"/>
      <c r="H3510"/>
      <c r="I3510"/>
    </row>
    <row r="3511" spans="1:9" ht="12.75">
      <c r="A3511"/>
      <c r="B3511"/>
      <c r="C3511"/>
      <c r="D3511"/>
      <c r="E3511"/>
      <c r="F3511"/>
      <c r="G3511" s="5"/>
      <c r="H3511"/>
      <c r="I3511"/>
    </row>
    <row r="3512" spans="1:9" ht="12.75">
      <c r="A3512"/>
      <c r="B3512"/>
      <c r="C3512"/>
      <c r="D3512"/>
      <c r="E3512"/>
      <c r="F3512"/>
      <c r="G3512" s="5"/>
      <c r="H3512"/>
      <c r="I3512"/>
    </row>
    <row r="3513" spans="1:9" ht="12.75">
      <c r="A3513"/>
      <c r="B3513"/>
      <c r="C3513"/>
      <c r="D3513"/>
      <c r="E3513"/>
      <c r="F3513"/>
      <c r="G3513" s="5"/>
      <c r="H3513"/>
      <c r="I3513"/>
    </row>
    <row r="3514" spans="1:9" ht="12.75">
      <c r="A3514"/>
      <c r="B3514"/>
      <c r="C3514"/>
      <c r="D3514"/>
      <c r="E3514"/>
      <c r="F3514"/>
      <c r="G3514" s="5"/>
      <c r="H3514"/>
      <c r="I3514"/>
    </row>
    <row r="3515" spans="1:9" ht="12.75">
      <c r="A3515"/>
      <c r="B3515"/>
      <c r="C3515"/>
      <c r="D3515"/>
      <c r="E3515"/>
      <c r="F3515"/>
      <c r="G3515" s="5"/>
      <c r="H3515"/>
      <c r="I3515"/>
    </row>
    <row r="3516" spans="1:9" ht="12.75">
      <c r="A3516"/>
      <c r="B3516"/>
      <c r="C3516"/>
      <c r="D3516"/>
      <c r="E3516"/>
      <c r="F3516"/>
      <c r="G3516" s="5"/>
      <c r="H3516"/>
      <c r="I3516"/>
    </row>
    <row r="3517" spans="1:9" ht="12.75">
      <c r="A3517"/>
      <c r="B3517"/>
      <c r="C3517"/>
      <c r="D3517"/>
      <c r="E3517"/>
      <c r="F3517"/>
      <c r="G3517" s="5"/>
      <c r="H3517"/>
      <c r="I3517"/>
    </row>
    <row r="3518" spans="1:9" ht="12.75">
      <c r="A3518"/>
      <c r="B3518"/>
      <c r="C3518"/>
      <c r="D3518"/>
      <c r="E3518"/>
      <c r="F3518"/>
      <c r="G3518" s="5"/>
      <c r="H3518"/>
      <c r="I3518"/>
    </row>
    <row r="3519" spans="1:9" ht="12.75">
      <c r="A3519"/>
      <c r="B3519"/>
      <c r="C3519"/>
      <c r="D3519"/>
      <c r="E3519"/>
      <c r="F3519"/>
      <c r="G3519" s="5"/>
      <c r="H3519"/>
      <c r="I3519"/>
    </row>
    <row r="3520" spans="1:9" ht="12.75">
      <c r="A3520"/>
      <c r="B3520"/>
      <c r="C3520"/>
      <c r="D3520"/>
      <c r="E3520"/>
      <c r="F3520"/>
      <c r="G3520" s="5"/>
      <c r="H3520"/>
      <c r="I3520"/>
    </row>
    <row r="3521" spans="1:9" ht="12.75">
      <c r="A3521"/>
      <c r="B3521"/>
      <c r="C3521"/>
      <c r="D3521"/>
      <c r="E3521"/>
      <c r="F3521"/>
      <c r="G3521" s="5"/>
      <c r="H3521"/>
      <c r="I3521"/>
    </row>
    <row r="3522" spans="1:9" ht="12.75">
      <c r="A3522"/>
      <c r="B3522"/>
      <c r="C3522"/>
      <c r="D3522"/>
      <c r="E3522"/>
      <c r="F3522"/>
      <c r="G3522" s="5"/>
      <c r="H3522"/>
      <c r="I3522"/>
    </row>
    <row r="3523" spans="1:9" ht="12.75">
      <c r="A3523"/>
      <c r="B3523"/>
      <c r="C3523"/>
      <c r="D3523"/>
      <c r="E3523"/>
      <c r="F3523"/>
      <c r="G3523" s="5"/>
      <c r="H3523"/>
      <c r="I3523"/>
    </row>
    <row r="3524" spans="1:9" ht="12.75">
      <c r="A3524"/>
      <c r="B3524"/>
      <c r="C3524"/>
      <c r="D3524"/>
      <c r="E3524"/>
      <c r="F3524"/>
      <c r="G3524" s="5"/>
      <c r="H3524"/>
      <c r="I3524"/>
    </row>
    <row r="3525" spans="1:9" ht="12.75">
      <c r="A3525"/>
      <c r="B3525"/>
      <c r="C3525"/>
      <c r="D3525"/>
      <c r="E3525"/>
      <c r="F3525"/>
      <c r="G3525" s="5"/>
      <c r="H3525"/>
      <c r="I3525"/>
    </row>
    <row r="3526" spans="1:9" ht="12.75">
      <c r="A3526"/>
      <c r="B3526"/>
      <c r="C3526"/>
      <c r="D3526"/>
      <c r="E3526"/>
      <c r="F3526"/>
      <c r="G3526" s="5"/>
      <c r="H3526"/>
      <c r="I3526"/>
    </row>
    <row r="3527" spans="1:9" ht="12.75">
      <c r="A3527"/>
      <c r="B3527"/>
      <c r="C3527"/>
      <c r="D3527"/>
      <c r="E3527"/>
      <c r="F3527"/>
      <c r="G3527" s="5"/>
      <c r="H3527"/>
      <c r="I3527"/>
    </row>
    <row r="3528" spans="1:9" ht="12.75">
      <c r="A3528"/>
      <c r="B3528"/>
      <c r="C3528"/>
      <c r="D3528"/>
      <c r="E3528"/>
      <c r="F3528"/>
      <c r="G3528" s="5"/>
      <c r="H3528"/>
      <c r="I3528"/>
    </row>
    <row r="3529" spans="1:9" ht="12.75">
      <c r="A3529"/>
      <c r="B3529"/>
      <c r="C3529"/>
      <c r="D3529"/>
      <c r="E3529"/>
      <c r="F3529"/>
      <c r="G3529" s="5"/>
      <c r="H3529"/>
      <c r="I3529"/>
    </row>
    <row r="3530" spans="1:9" ht="12.75">
      <c r="A3530"/>
      <c r="B3530"/>
      <c r="C3530"/>
      <c r="D3530"/>
      <c r="E3530"/>
      <c r="F3530"/>
      <c r="G3530" s="5"/>
      <c r="H3530"/>
      <c r="I3530"/>
    </row>
    <row r="3531" spans="1:9" ht="12.75">
      <c r="A3531"/>
      <c r="B3531"/>
      <c r="C3531"/>
      <c r="D3531"/>
      <c r="E3531"/>
      <c r="F3531"/>
      <c r="G3531" s="5"/>
      <c r="H3531"/>
      <c r="I3531"/>
    </row>
    <row r="3532" spans="1:9" ht="12.75">
      <c r="A3532"/>
      <c r="B3532"/>
      <c r="C3532"/>
      <c r="D3532"/>
      <c r="E3532"/>
      <c r="F3532"/>
      <c r="G3532" s="5"/>
      <c r="H3532"/>
      <c r="I3532"/>
    </row>
    <row r="3533" spans="1:9" ht="12.75">
      <c r="A3533"/>
      <c r="B3533"/>
      <c r="C3533"/>
      <c r="D3533"/>
      <c r="E3533"/>
      <c r="F3533"/>
      <c r="G3533" s="5"/>
      <c r="H3533"/>
      <c r="I3533"/>
    </row>
    <row r="3534" spans="1:9" ht="12.75">
      <c r="A3534"/>
      <c r="B3534"/>
      <c r="C3534"/>
      <c r="D3534"/>
      <c r="E3534"/>
      <c r="F3534"/>
      <c r="G3534" s="5"/>
      <c r="H3534"/>
      <c r="I3534"/>
    </row>
    <row r="3535" spans="1:9" ht="12.75">
      <c r="A3535"/>
      <c r="B3535"/>
      <c r="C3535"/>
      <c r="D3535"/>
      <c r="E3535"/>
      <c r="F3535"/>
      <c r="G3535" s="5"/>
      <c r="H3535"/>
      <c r="I3535"/>
    </row>
    <row r="3536" spans="1:9" ht="12.75">
      <c r="A3536"/>
      <c r="B3536"/>
      <c r="C3536"/>
      <c r="D3536"/>
      <c r="E3536"/>
      <c r="F3536"/>
      <c r="G3536" s="5"/>
      <c r="H3536"/>
      <c r="I3536"/>
    </row>
    <row r="3537" spans="1:9" ht="12.75">
      <c r="A3537"/>
      <c r="B3537"/>
      <c r="C3537"/>
      <c r="D3537"/>
      <c r="E3537"/>
      <c r="F3537"/>
      <c r="G3537" s="5"/>
      <c r="H3537"/>
      <c r="I3537"/>
    </row>
    <row r="3538" spans="1:9" ht="12.75">
      <c r="A3538"/>
      <c r="B3538"/>
      <c r="C3538"/>
      <c r="D3538"/>
      <c r="E3538"/>
      <c r="F3538"/>
      <c r="G3538" s="5"/>
      <c r="H3538"/>
      <c r="I3538"/>
    </row>
    <row r="3539" spans="1:9" ht="12.75">
      <c r="A3539"/>
      <c r="B3539"/>
      <c r="C3539"/>
      <c r="D3539"/>
      <c r="E3539"/>
      <c r="F3539"/>
      <c r="G3539" s="5"/>
      <c r="H3539"/>
      <c r="I3539"/>
    </row>
    <row r="3540" spans="1:9" ht="12.75">
      <c r="A3540"/>
      <c r="B3540"/>
      <c r="C3540"/>
      <c r="D3540"/>
      <c r="E3540"/>
      <c r="F3540"/>
      <c r="G3540" s="5"/>
      <c r="H3540"/>
      <c r="I3540"/>
    </row>
    <row r="3541" spans="1:9" ht="12.75">
      <c r="A3541"/>
      <c r="B3541"/>
      <c r="C3541"/>
      <c r="D3541"/>
      <c r="E3541"/>
      <c r="F3541"/>
      <c r="G3541" s="5"/>
      <c r="H3541"/>
      <c r="I3541"/>
    </row>
    <row r="3542" spans="1:9" ht="12.75">
      <c r="A3542"/>
      <c r="B3542"/>
      <c r="C3542"/>
      <c r="D3542"/>
      <c r="E3542"/>
      <c r="F3542"/>
      <c r="G3542" s="5"/>
      <c r="H3542"/>
      <c r="I3542"/>
    </row>
    <row r="3543" spans="1:9" ht="12.75">
      <c r="A3543"/>
      <c r="B3543"/>
      <c r="C3543"/>
      <c r="D3543"/>
      <c r="E3543"/>
      <c r="F3543"/>
      <c r="G3543" s="5"/>
      <c r="H3543"/>
      <c r="I3543"/>
    </row>
    <row r="3544" spans="1:9" ht="12.75">
      <c r="A3544"/>
      <c r="B3544"/>
      <c r="C3544"/>
      <c r="D3544"/>
      <c r="E3544"/>
      <c r="F3544"/>
      <c r="G3544" s="5"/>
      <c r="H3544"/>
      <c r="I3544"/>
    </row>
    <row r="3545" spans="1:9" ht="12.75">
      <c r="A3545"/>
      <c r="B3545"/>
      <c r="C3545"/>
      <c r="D3545"/>
      <c r="E3545"/>
      <c r="F3545"/>
      <c r="G3545" s="5"/>
      <c r="H3545"/>
      <c r="I3545"/>
    </row>
    <row r="3546" spans="1:9" ht="12.75">
      <c r="A3546"/>
      <c r="B3546"/>
      <c r="C3546"/>
      <c r="D3546"/>
      <c r="E3546"/>
      <c r="F3546"/>
      <c r="G3546" s="5"/>
      <c r="H3546"/>
      <c r="I3546"/>
    </row>
    <row r="3547" spans="1:9" ht="12.75">
      <c r="A3547"/>
      <c r="B3547"/>
      <c r="C3547"/>
      <c r="D3547"/>
      <c r="E3547"/>
      <c r="F3547"/>
      <c r="G3547" s="5"/>
      <c r="H3547"/>
      <c r="I3547"/>
    </row>
    <row r="3548" spans="1:9" ht="12.75">
      <c r="A3548"/>
      <c r="B3548"/>
      <c r="C3548"/>
      <c r="D3548"/>
      <c r="E3548"/>
      <c r="F3548"/>
      <c r="G3548" s="5"/>
      <c r="H3548"/>
      <c r="I3548"/>
    </row>
    <row r="3549" spans="1:9" ht="12.75">
      <c r="A3549"/>
      <c r="B3549"/>
      <c r="C3549"/>
      <c r="D3549"/>
      <c r="E3549"/>
      <c r="F3549"/>
      <c r="G3549" s="5"/>
      <c r="H3549"/>
      <c r="I3549"/>
    </row>
    <row r="3550" spans="1:9" ht="12.75">
      <c r="A3550"/>
      <c r="B3550"/>
      <c r="C3550"/>
      <c r="D3550"/>
      <c r="E3550"/>
      <c r="F3550"/>
      <c r="G3550" s="5"/>
      <c r="H3550"/>
      <c r="I3550"/>
    </row>
    <row r="3551" spans="1:9" ht="12.75">
      <c r="A3551"/>
      <c r="B3551"/>
      <c r="C3551"/>
      <c r="D3551"/>
      <c r="E3551"/>
      <c r="F3551"/>
      <c r="G3551" s="5"/>
      <c r="H3551"/>
      <c r="I3551"/>
    </row>
    <row r="3552" spans="1:9" ht="12.75">
      <c r="A3552"/>
      <c r="B3552"/>
      <c r="C3552"/>
      <c r="D3552"/>
      <c r="E3552"/>
      <c r="F3552"/>
      <c r="G3552" s="5"/>
      <c r="H3552"/>
      <c r="I3552"/>
    </row>
    <row r="3553" spans="1:9" ht="12.75">
      <c r="A3553"/>
      <c r="B3553"/>
      <c r="C3553"/>
      <c r="D3553"/>
      <c r="E3553"/>
      <c r="F3553"/>
      <c r="G3553" s="5"/>
      <c r="H3553"/>
      <c r="I3553"/>
    </row>
    <row r="3554" spans="1:9" ht="12.75">
      <c r="A3554"/>
      <c r="B3554"/>
      <c r="C3554"/>
      <c r="D3554"/>
      <c r="E3554"/>
      <c r="F3554"/>
      <c r="G3554" s="5"/>
      <c r="H3554"/>
      <c r="I3554"/>
    </row>
    <row r="3555" spans="1:9" ht="12.75">
      <c r="A3555"/>
      <c r="B3555"/>
      <c r="C3555"/>
      <c r="D3555"/>
      <c r="E3555"/>
      <c r="F3555"/>
      <c r="G3555" s="5"/>
      <c r="H3555"/>
      <c r="I3555"/>
    </row>
    <row r="3556" spans="1:9" ht="12.75">
      <c r="A3556"/>
      <c r="B3556"/>
      <c r="C3556"/>
      <c r="D3556"/>
      <c r="E3556"/>
      <c r="F3556"/>
      <c r="G3556" s="5"/>
      <c r="H3556"/>
      <c r="I3556"/>
    </row>
    <row r="3557" spans="1:9" ht="12.75">
      <c r="A3557"/>
      <c r="B3557"/>
      <c r="C3557"/>
      <c r="D3557"/>
      <c r="E3557"/>
      <c r="F3557"/>
      <c r="G3557" s="5"/>
      <c r="H3557"/>
      <c r="I3557"/>
    </row>
    <row r="3558" spans="1:9" ht="12.75">
      <c r="A3558"/>
      <c r="B3558"/>
      <c r="C3558"/>
      <c r="D3558"/>
      <c r="E3558"/>
      <c r="F3558"/>
      <c r="G3558" s="5"/>
      <c r="H3558"/>
      <c r="I3558"/>
    </row>
    <row r="3559" spans="1:9" ht="12.75">
      <c r="A3559"/>
      <c r="B3559"/>
      <c r="C3559"/>
      <c r="D3559"/>
      <c r="E3559"/>
      <c r="F3559"/>
      <c r="G3559" s="5"/>
      <c r="H3559"/>
      <c r="I3559"/>
    </row>
    <row r="3560" spans="1:9" ht="12.75">
      <c r="A3560"/>
      <c r="B3560"/>
      <c r="C3560"/>
      <c r="D3560"/>
      <c r="E3560"/>
      <c r="F3560"/>
      <c r="G3560" s="5"/>
      <c r="H3560"/>
      <c r="I3560"/>
    </row>
    <row r="3561" spans="1:9" ht="12.75">
      <c r="A3561"/>
      <c r="B3561"/>
      <c r="C3561"/>
      <c r="D3561"/>
      <c r="E3561"/>
      <c r="F3561"/>
      <c r="G3561" s="5"/>
      <c r="H3561"/>
      <c r="I3561"/>
    </row>
    <row r="3562" spans="1:9" ht="12.75">
      <c r="A3562"/>
      <c r="B3562"/>
      <c r="C3562"/>
      <c r="D3562"/>
      <c r="E3562"/>
      <c r="F3562"/>
      <c r="G3562" s="5"/>
      <c r="H3562"/>
      <c r="I3562"/>
    </row>
    <row r="3563" spans="1:9" ht="12.75">
      <c r="A3563"/>
      <c r="B3563"/>
      <c r="C3563"/>
      <c r="D3563"/>
      <c r="E3563"/>
      <c r="F3563"/>
      <c r="G3563" s="5"/>
      <c r="H3563"/>
      <c r="I3563"/>
    </row>
    <row r="3564" spans="1:9" ht="12.75">
      <c r="A3564"/>
      <c r="B3564"/>
      <c r="C3564"/>
      <c r="D3564"/>
      <c r="E3564"/>
      <c r="F3564"/>
      <c r="G3564" s="5"/>
      <c r="H3564"/>
      <c r="I3564"/>
    </row>
    <row r="3565" spans="1:9" ht="12.75">
      <c r="A3565"/>
      <c r="B3565"/>
      <c r="C3565"/>
      <c r="D3565"/>
      <c r="E3565"/>
      <c r="F3565"/>
      <c r="G3565" s="5"/>
      <c r="H3565"/>
      <c r="I3565"/>
    </row>
    <row r="3566" spans="1:9" ht="12.75">
      <c r="A3566"/>
      <c r="B3566"/>
      <c r="C3566"/>
      <c r="D3566"/>
      <c r="E3566"/>
      <c r="F3566"/>
      <c r="G3566" s="5"/>
      <c r="H3566"/>
      <c r="I3566"/>
    </row>
    <row r="3567" spans="1:9" ht="12.75">
      <c r="A3567"/>
      <c r="B3567"/>
      <c r="C3567"/>
      <c r="D3567"/>
      <c r="E3567"/>
      <c r="F3567"/>
      <c r="G3567" s="5"/>
      <c r="H3567"/>
      <c r="I3567"/>
    </row>
    <row r="3568" spans="1:9" ht="12.75">
      <c r="A3568"/>
      <c r="B3568"/>
      <c r="C3568"/>
      <c r="D3568"/>
      <c r="E3568"/>
      <c r="F3568"/>
      <c r="G3568" s="5"/>
      <c r="H3568"/>
      <c r="I3568"/>
    </row>
    <row r="3569" spans="1:9" ht="12.75">
      <c r="A3569"/>
      <c r="B3569"/>
      <c r="C3569"/>
      <c r="D3569"/>
      <c r="E3569"/>
      <c r="F3569"/>
      <c r="G3569" s="5"/>
      <c r="H3569"/>
      <c r="I3569"/>
    </row>
    <row r="3570" spans="1:9" ht="12.75">
      <c r="A3570"/>
      <c r="B3570"/>
      <c r="C3570"/>
      <c r="D3570"/>
      <c r="E3570"/>
      <c r="F3570"/>
      <c r="G3570" s="5"/>
      <c r="H3570"/>
      <c r="I3570"/>
    </row>
    <row r="3571" spans="1:9" ht="12.75">
      <c r="A3571"/>
      <c r="B3571"/>
      <c r="C3571"/>
      <c r="D3571"/>
      <c r="E3571"/>
      <c r="F3571"/>
      <c r="G3571" s="5"/>
      <c r="H3571"/>
      <c r="I3571"/>
    </row>
    <row r="3572" spans="1:9" ht="12.75">
      <c r="A3572"/>
      <c r="B3572"/>
      <c r="C3572"/>
      <c r="D3572"/>
      <c r="E3572"/>
      <c r="F3572"/>
      <c r="G3572" s="5"/>
      <c r="H3572"/>
      <c r="I3572"/>
    </row>
    <row r="3573" spans="1:9" ht="12.75">
      <c r="A3573"/>
      <c r="B3573"/>
      <c r="C3573"/>
      <c r="D3573"/>
      <c r="E3573"/>
      <c r="F3573"/>
      <c r="G3573" s="5"/>
      <c r="H3573"/>
      <c r="I3573"/>
    </row>
    <row r="3574" spans="1:9" ht="12.75">
      <c r="A3574"/>
      <c r="B3574"/>
      <c r="C3574"/>
      <c r="D3574"/>
      <c r="E3574"/>
      <c r="F3574"/>
      <c r="G3574" s="5"/>
      <c r="H3574"/>
      <c r="I3574"/>
    </row>
    <row r="3575" spans="1:9" ht="12.75">
      <c r="A3575"/>
      <c r="B3575"/>
      <c r="C3575"/>
      <c r="D3575"/>
      <c r="E3575"/>
      <c r="F3575"/>
      <c r="G3575" s="5"/>
      <c r="H3575"/>
      <c r="I3575"/>
    </row>
    <row r="3576" spans="1:9" ht="12.75">
      <c r="A3576"/>
      <c r="B3576"/>
      <c r="C3576"/>
      <c r="D3576"/>
      <c r="E3576"/>
      <c r="F3576"/>
      <c r="G3576" s="5"/>
      <c r="H3576"/>
      <c r="I3576"/>
    </row>
    <row r="3577" spans="1:9" ht="12.75">
      <c r="A3577"/>
      <c r="B3577"/>
      <c r="C3577"/>
      <c r="D3577"/>
      <c r="E3577"/>
      <c r="F3577"/>
      <c r="G3577" s="5"/>
      <c r="H3577"/>
      <c r="I3577"/>
    </row>
    <row r="3578" spans="1:9" ht="12.75">
      <c r="A3578"/>
      <c r="B3578"/>
      <c r="C3578"/>
      <c r="D3578"/>
      <c r="E3578"/>
      <c r="F3578"/>
      <c r="G3578" s="5"/>
      <c r="H3578"/>
      <c r="I3578"/>
    </row>
    <row r="3579" spans="1:9" ht="12.75">
      <c r="A3579"/>
      <c r="B3579"/>
      <c r="C3579"/>
      <c r="D3579"/>
      <c r="E3579"/>
      <c r="F3579"/>
      <c r="G3579" s="5"/>
      <c r="H3579"/>
      <c r="I3579"/>
    </row>
    <row r="3580" spans="1:9" ht="12.75">
      <c r="A3580"/>
      <c r="B3580"/>
      <c r="C3580"/>
      <c r="D3580"/>
      <c r="E3580"/>
      <c r="F3580"/>
      <c r="G3580" s="5"/>
      <c r="H3580"/>
      <c r="I3580"/>
    </row>
    <row r="3581" spans="1:9" ht="12.75">
      <c r="A3581"/>
      <c r="B3581"/>
      <c r="C3581"/>
      <c r="D3581"/>
      <c r="E3581"/>
      <c r="F3581"/>
      <c r="G3581" s="5"/>
      <c r="H3581"/>
      <c r="I3581"/>
    </row>
    <row r="3582" spans="1:9" ht="12.75">
      <c r="A3582"/>
      <c r="B3582"/>
      <c r="C3582"/>
      <c r="D3582"/>
      <c r="E3582"/>
      <c r="F3582"/>
      <c r="G3582" s="5"/>
      <c r="H3582"/>
      <c r="I3582"/>
    </row>
    <row r="3583" spans="1:9" ht="12.75">
      <c r="A3583"/>
      <c r="B3583"/>
      <c r="C3583"/>
      <c r="D3583"/>
      <c r="E3583"/>
      <c r="F3583"/>
      <c r="G3583" s="5"/>
      <c r="H3583"/>
      <c r="I3583"/>
    </row>
    <row r="3584" spans="1:9" ht="12.75">
      <c r="A3584"/>
      <c r="B3584"/>
      <c r="C3584"/>
      <c r="D3584"/>
      <c r="E3584"/>
      <c r="F3584"/>
      <c r="G3584" s="5"/>
      <c r="H3584"/>
      <c r="I3584"/>
    </row>
    <row r="3585" spans="1:9" ht="12.75">
      <c r="A3585"/>
      <c r="B3585"/>
      <c r="C3585"/>
      <c r="D3585"/>
      <c r="E3585"/>
      <c r="F3585"/>
      <c r="G3585" s="5"/>
      <c r="H3585"/>
      <c r="I3585"/>
    </row>
    <row r="3586" spans="1:9" ht="12.75">
      <c r="A3586"/>
      <c r="B3586"/>
      <c r="C3586"/>
      <c r="D3586"/>
      <c r="E3586"/>
      <c r="F3586"/>
      <c r="G3586" s="5"/>
      <c r="H3586"/>
      <c r="I3586"/>
    </row>
    <row r="3587" spans="1:9" ht="12.75">
      <c r="A3587"/>
      <c r="B3587"/>
      <c r="C3587"/>
      <c r="D3587"/>
      <c r="E3587"/>
      <c r="F3587"/>
      <c r="G3587" s="5"/>
      <c r="H3587"/>
      <c r="I3587"/>
    </row>
    <row r="3588" spans="1:9" ht="12.75">
      <c r="A3588"/>
      <c r="B3588"/>
      <c r="C3588"/>
      <c r="D3588"/>
      <c r="E3588"/>
      <c r="F3588"/>
      <c r="G3588" s="5"/>
      <c r="H3588"/>
      <c r="I3588"/>
    </row>
    <row r="3589" spans="1:9" ht="12.75">
      <c r="A3589"/>
      <c r="B3589"/>
      <c r="C3589"/>
      <c r="D3589"/>
      <c r="E3589"/>
      <c r="F3589"/>
      <c r="G3589" s="5"/>
      <c r="H3589"/>
      <c r="I3589"/>
    </row>
    <row r="3590" spans="1:9" ht="12.75">
      <c r="A3590"/>
      <c r="B3590"/>
      <c r="C3590"/>
      <c r="D3590"/>
      <c r="E3590"/>
      <c r="F3590"/>
      <c r="G3590" s="5"/>
      <c r="H3590"/>
      <c r="I3590"/>
    </row>
    <row r="3591" spans="1:9" ht="12.75">
      <c r="A3591"/>
      <c r="B3591"/>
      <c r="C3591"/>
      <c r="D3591"/>
      <c r="E3591"/>
      <c r="F3591"/>
      <c r="G3591" s="5"/>
      <c r="H3591"/>
      <c r="I3591"/>
    </row>
    <row r="3592" spans="1:9" ht="12.75">
      <c r="A3592"/>
      <c r="B3592"/>
      <c r="C3592"/>
      <c r="D3592"/>
      <c r="E3592"/>
      <c r="F3592"/>
      <c r="G3592" s="5"/>
      <c r="H3592"/>
      <c r="I3592"/>
    </row>
    <row r="3593" spans="1:9" ht="12.75">
      <c r="A3593"/>
      <c r="B3593"/>
      <c r="C3593"/>
      <c r="D3593"/>
      <c r="E3593"/>
      <c r="F3593"/>
      <c r="G3593" s="5"/>
      <c r="H3593"/>
      <c r="I3593"/>
    </row>
    <row r="3594" spans="1:9" ht="12.75">
      <c r="A3594"/>
      <c r="B3594"/>
      <c r="C3594"/>
      <c r="D3594"/>
      <c r="E3594"/>
      <c r="F3594"/>
      <c r="G3594" s="5"/>
      <c r="H3594"/>
      <c r="I3594"/>
    </row>
    <row r="3595" spans="1:9" ht="12.75">
      <c r="A3595"/>
      <c r="B3595"/>
      <c r="C3595"/>
      <c r="D3595"/>
      <c r="E3595"/>
      <c r="F3595"/>
      <c r="G3595" s="5"/>
      <c r="H3595"/>
      <c r="I3595"/>
    </row>
    <row r="3596" spans="1:9" ht="12.75">
      <c r="A3596"/>
      <c r="B3596"/>
      <c r="C3596"/>
      <c r="D3596"/>
      <c r="E3596"/>
      <c r="F3596"/>
      <c r="G3596" s="5"/>
      <c r="H3596"/>
      <c r="I3596"/>
    </row>
    <row r="3597" spans="1:9" ht="12.75">
      <c r="A3597"/>
      <c r="B3597"/>
      <c r="C3597"/>
      <c r="D3597"/>
      <c r="E3597"/>
      <c r="F3597"/>
      <c r="G3597" s="5"/>
      <c r="H3597"/>
      <c r="I3597"/>
    </row>
    <row r="3598" spans="1:9" ht="12.75">
      <c r="A3598"/>
      <c r="B3598"/>
      <c r="C3598"/>
      <c r="D3598"/>
      <c r="E3598"/>
      <c r="F3598"/>
      <c r="G3598" s="5"/>
      <c r="H3598"/>
      <c r="I3598"/>
    </row>
    <row r="3599" spans="1:9" ht="12.75">
      <c r="A3599"/>
      <c r="B3599"/>
      <c r="C3599"/>
      <c r="D3599"/>
      <c r="E3599"/>
      <c r="F3599"/>
      <c r="G3599" s="5"/>
      <c r="H3599"/>
      <c r="I3599"/>
    </row>
    <row r="3600" spans="1:9" ht="12.75">
      <c r="A3600"/>
      <c r="B3600"/>
      <c r="C3600"/>
      <c r="D3600"/>
      <c r="E3600"/>
      <c r="F3600"/>
      <c r="G3600" s="5"/>
      <c r="H3600"/>
      <c r="I3600"/>
    </row>
    <row r="3601" spans="1:9" ht="12.75">
      <c r="A3601"/>
      <c r="B3601"/>
      <c r="C3601"/>
      <c r="D3601"/>
      <c r="E3601"/>
      <c r="F3601"/>
      <c r="G3601" s="5"/>
      <c r="H3601"/>
      <c r="I3601"/>
    </row>
    <row r="3602" spans="1:9" ht="12.75">
      <c r="A3602"/>
      <c r="B3602"/>
      <c r="C3602"/>
      <c r="D3602"/>
      <c r="E3602"/>
      <c r="F3602"/>
      <c r="G3602" s="5"/>
      <c r="H3602"/>
      <c r="I3602"/>
    </row>
    <row r="3603" spans="1:9" ht="12.75">
      <c r="A3603"/>
      <c r="B3603"/>
      <c r="C3603"/>
      <c r="D3603"/>
      <c r="E3603"/>
      <c r="F3603"/>
      <c r="G3603" s="5"/>
      <c r="H3603"/>
      <c r="I3603"/>
    </row>
    <row r="3604" spans="1:9" ht="12.75">
      <c r="A3604"/>
      <c r="B3604"/>
      <c r="C3604"/>
      <c r="D3604"/>
      <c r="E3604"/>
      <c r="F3604"/>
      <c r="G3604" s="5"/>
      <c r="H3604"/>
      <c r="I3604"/>
    </row>
    <row r="3605" spans="1:9" ht="12.75">
      <c r="A3605"/>
      <c r="B3605"/>
      <c r="C3605"/>
      <c r="D3605"/>
      <c r="E3605"/>
      <c r="F3605"/>
      <c r="G3605" s="5"/>
      <c r="H3605"/>
      <c r="I3605"/>
    </row>
    <row r="3606" spans="1:9" ht="12.75">
      <c r="A3606"/>
      <c r="B3606"/>
      <c r="C3606"/>
      <c r="D3606"/>
      <c r="E3606"/>
      <c r="F3606"/>
      <c r="G3606" s="5"/>
      <c r="H3606"/>
      <c r="I3606"/>
    </row>
    <row r="3607" spans="1:9" ht="12.75">
      <c r="A3607"/>
      <c r="B3607"/>
      <c r="C3607"/>
      <c r="D3607"/>
      <c r="E3607"/>
      <c r="F3607"/>
      <c r="G3607" s="5"/>
      <c r="H3607"/>
      <c r="I3607"/>
    </row>
    <row r="3608" spans="1:9" ht="12.75">
      <c r="A3608"/>
      <c r="B3608"/>
      <c r="C3608"/>
      <c r="D3608"/>
      <c r="E3608"/>
      <c r="F3608"/>
      <c r="G3608" s="5"/>
      <c r="H3608"/>
      <c r="I3608"/>
    </row>
    <row r="3609" spans="1:9" ht="12.75">
      <c r="A3609"/>
      <c r="B3609"/>
      <c r="C3609"/>
      <c r="D3609"/>
      <c r="E3609"/>
      <c r="F3609"/>
      <c r="G3609" s="5"/>
      <c r="H3609"/>
      <c r="I3609"/>
    </row>
    <row r="3610" spans="1:9" ht="12.75">
      <c r="A3610"/>
      <c r="B3610"/>
      <c r="C3610"/>
      <c r="D3610"/>
      <c r="E3610"/>
      <c r="F3610"/>
      <c r="G3610" s="5"/>
      <c r="H3610"/>
      <c r="I3610"/>
    </row>
    <row r="3611" spans="1:9" ht="12.75">
      <c r="A3611"/>
      <c r="B3611"/>
      <c r="C3611"/>
      <c r="D3611"/>
      <c r="E3611"/>
      <c r="F3611"/>
      <c r="G3611" s="5"/>
      <c r="H3611"/>
      <c r="I3611"/>
    </row>
    <row r="3612" spans="1:9" ht="12.75">
      <c r="A3612"/>
      <c r="B3612"/>
      <c r="C3612"/>
      <c r="D3612"/>
      <c r="E3612"/>
      <c r="F3612"/>
      <c r="G3612" s="5"/>
      <c r="H3612"/>
      <c r="I3612"/>
    </row>
    <row r="3613" spans="1:9" ht="12.75">
      <c r="A3613"/>
      <c r="B3613"/>
      <c r="C3613"/>
      <c r="D3613"/>
      <c r="E3613"/>
      <c r="F3613"/>
      <c r="G3613" s="5"/>
      <c r="H3613"/>
      <c r="I3613"/>
    </row>
    <row r="3614" spans="1:9" ht="12.75">
      <c r="A3614"/>
      <c r="B3614"/>
      <c r="C3614"/>
      <c r="D3614"/>
      <c r="E3614"/>
      <c r="F3614"/>
      <c r="G3614" s="5"/>
      <c r="H3614"/>
      <c r="I3614"/>
    </row>
    <row r="3615" spans="1:9" ht="12.75">
      <c r="A3615"/>
      <c r="B3615"/>
      <c r="C3615"/>
      <c r="D3615"/>
      <c r="E3615"/>
      <c r="F3615"/>
      <c r="G3615" s="5"/>
      <c r="H3615"/>
      <c r="I3615"/>
    </row>
    <row r="3616" spans="1:9" ht="12.75">
      <c r="A3616"/>
      <c r="B3616"/>
      <c r="C3616"/>
      <c r="D3616"/>
      <c r="E3616"/>
      <c r="F3616"/>
      <c r="G3616" s="5"/>
      <c r="H3616"/>
      <c r="I3616"/>
    </row>
    <row r="3617" spans="1:9" ht="12.75">
      <c r="A3617"/>
      <c r="B3617"/>
      <c r="C3617"/>
      <c r="D3617"/>
      <c r="E3617"/>
      <c r="F3617"/>
      <c r="G3617" s="5"/>
      <c r="H3617"/>
      <c r="I3617"/>
    </row>
    <row r="3618" spans="1:9" ht="12.75">
      <c r="A3618"/>
      <c r="B3618"/>
      <c r="C3618"/>
      <c r="D3618"/>
      <c r="E3618"/>
      <c r="F3618"/>
      <c r="G3618" s="5"/>
      <c r="H3618"/>
      <c r="I3618"/>
    </row>
    <row r="3619" spans="1:9" ht="12.75">
      <c r="A3619"/>
      <c r="B3619"/>
      <c r="C3619"/>
      <c r="D3619"/>
      <c r="E3619"/>
      <c r="F3619"/>
      <c r="G3619" s="5"/>
      <c r="H3619"/>
      <c r="I3619"/>
    </row>
    <row r="3620" spans="1:9" ht="12.75">
      <c r="A3620"/>
      <c r="B3620"/>
      <c r="C3620"/>
      <c r="D3620"/>
      <c r="E3620"/>
      <c r="F3620"/>
      <c r="G3620" s="5"/>
      <c r="H3620"/>
      <c r="I3620"/>
    </row>
    <row r="3621" spans="1:9" ht="12.75">
      <c r="A3621"/>
      <c r="B3621"/>
      <c r="C3621"/>
      <c r="D3621"/>
      <c r="E3621"/>
      <c r="F3621"/>
      <c r="G3621" s="5"/>
      <c r="H3621"/>
      <c r="I3621"/>
    </row>
    <row r="3622" spans="1:9" ht="12.75">
      <c r="A3622"/>
      <c r="B3622"/>
      <c r="C3622"/>
      <c r="D3622"/>
      <c r="E3622"/>
      <c r="F3622"/>
      <c r="G3622" s="5"/>
      <c r="H3622"/>
      <c r="I3622"/>
    </row>
    <row r="3623" spans="1:9" ht="12.75">
      <c r="A3623"/>
      <c r="B3623"/>
      <c r="C3623"/>
      <c r="D3623"/>
      <c r="E3623"/>
      <c r="F3623"/>
      <c r="G3623" s="5"/>
      <c r="H3623"/>
      <c r="I3623"/>
    </row>
    <row r="3624" spans="1:9" ht="12.75">
      <c r="A3624"/>
      <c r="B3624"/>
      <c r="C3624"/>
      <c r="D3624"/>
      <c r="E3624"/>
      <c r="F3624"/>
      <c r="G3624" s="5"/>
      <c r="H3624"/>
      <c r="I3624"/>
    </row>
    <row r="3625" spans="1:9" ht="12.75">
      <c r="A3625"/>
      <c r="B3625"/>
      <c r="C3625"/>
      <c r="D3625"/>
      <c r="E3625"/>
      <c r="F3625"/>
      <c r="G3625" s="5"/>
      <c r="H3625"/>
      <c r="I3625"/>
    </row>
    <row r="3626" spans="1:9" ht="12.75">
      <c r="A3626"/>
      <c r="B3626"/>
      <c r="C3626"/>
      <c r="D3626"/>
      <c r="E3626"/>
      <c r="F3626"/>
      <c r="G3626" s="5"/>
      <c r="H3626"/>
      <c r="I3626"/>
    </row>
    <row r="3627" spans="1:9" ht="12.75">
      <c r="A3627"/>
      <c r="B3627"/>
      <c r="C3627"/>
      <c r="D3627"/>
      <c r="E3627"/>
      <c r="F3627"/>
      <c r="G3627" s="5"/>
      <c r="H3627"/>
      <c r="I3627"/>
    </row>
    <row r="3628" spans="1:9" ht="12.75">
      <c r="A3628"/>
      <c r="B3628"/>
      <c r="C3628"/>
      <c r="D3628"/>
      <c r="E3628"/>
      <c r="F3628"/>
      <c r="G3628" s="5"/>
      <c r="H3628"/>
      <c r="I3628"/>
    </row>
    <row r="3629" spans="1:9" ht="12.75">
      <c r="A3629"/>
      <c r="B3629"/>
      <c r="C3629"/>
      <c r="D3629"/>
      <c r="E3629"/>
      <c r="F3629"/>
      <c r="G3629" s="5"/>
      <c r="H3629"/>
      <c r="I3629"/>
    </row>
    <row r="3630" spans="1:9" ht="12.75">
      <c r="A3630"/>
      <c r="B3630"/>
      <c r="C3630"/>
      <c r="D3630"/>
      <c r="E3630"/>
      <c r="F3630"/>
      <c r="G3630" s="5"/>
      <c r="H3630"/>
      <c r="I3630"/>
    </row>
    <row r="3631" spans="1:9" ht="12.75">
      <c r="A3631"/>
      <c r="B3631"/>
      <c r="C3631"/>
      <c r="D3631"/>
      <c r="E3631"/>
      <c r="F3631"/>
      <c r="G3631" s="5"/>
      <c r="H3631"/>
      <c r="I3631"/>
    </row>
    <row r="3632" spans="1:9" ht="12.75">
      <c r="A3632"/>
      <c r="B3632"/>
      <c r="C3632"/>
      <c r="D3632"/>
      <c r="E3632"/>
      <c r="F3632"/>
      <c r="G3632" s="5"/>
      <c r="H3632"/>
      <c r="I3632"/>
    </row>
    <row r="3633" spans="1:9" ht="12.75">
      <c r="A3633"/>
      <c r="B3633"/>
      <c r="C3633"/>
      <c r="D3633"/>
      <c r="E3633"/>
      <c r="F3633"/>
      <c r="G3633" s="5"/>
      <c r="H3633"/>
      <c r="I3633"/>
    </row>
    <row r="3634" spans="1:9" ht="12.75">
      <c r="A3634"/>
      <c r="B3634"/>
      <c r="C3634"/>
      <c r="D3634"/>
      <c r="E3634"/>
      <c r="F3634"/>
      <c r="G3634" s="5"/>
      <c r="H3634"/>
      <c r="I3634"/>
    </row>
    <row r="3635" spans="1:9" ht="12.75">
      <c r="A3635"/>
      <c r="B3635"/>
      <c r="C3635"/>
      <c r="D3635"/>
      <c r="E3635"/>
      <c r="F3635"/>
      <c r="G3635" s="5"/>
      <c r="H3635"/>
      <c r="I3635"/>
    </row>
    <row r="3636" spans="1:9" ht="12.75">
      <c r="A3636"/>
      <c r="B3636"/>
      <c r="C3636"/>
      <c r="D3636"/>
      <c r="E3636"/>
      <c r="F3636"/>
      <c r="G3636" s="5"/>
      <c r="H3636"/>
      <c r="I3636"/>
    </row>
    <row r="3637" spans="1:9" ht="12.75">
      <c r="A3637"/>
      <c r="B3637"/>
      <c r="C3637"/>
      <c r="D3637"/>
      <c r="E3637"/>
      <c r="F3637"/>
      <c r="G3637" s="5"/>
      <c r="H3637"/>
      <c r="I3637"/>
    </row>
    <row r="3638" spans="1:9" ht="12.75">
      <c r="A3638"/>
      <c r="B3638"/>
      <c r="C3638"/>
      <c r="D3638"/>
      <c r="E3638"/>
      <c r="F3638"/>
      <c r="G3638" s="5"/>
      <c r="H3638"/>
      <c r="I3638"/>
    </row>
    <row r="3639" spans="1:9" ht="12.75">
      <c r="A3639"/>
      <c r="B3639"/>
      <c r="C3639"/>
      <c r="D3639"/>
      <c r="E3639"/>
      <c r="F3639"/>
      <c r="G3639" s="5"/>
      <c r="H3639"/>
      <c r="I3639"/>
    </row>
    <row r="3640" spans="1:9" ht="12.75">
      <c r="A3640"/>
      <c r="B3640"/>
      <c r="C3640"/>
      <c r="D3640"/>
      <c r="E3640"/>
      <c r="F3640"/>
      <c r="G3640" s="5"/>
      <c r="H3640"/>
      <c r="I3640"/>
    </row>
    <row r="3641" spans="1:9" ht="12.75">
      <c r="A3641"/>
      <c r="B3641"/>
      <c r="C3641"/>
      <c r="D3641"/>
      <c r="E3641"/>
      <c r="F3641"/>
      <c r="G3641" s="5"/>
      <c r="H3641"/>
      <c r="I3641"/>
    </row>
    <row r="3642" spans="1:9" ht="12.75">
      <c r="A3642"/>
      <c r="B3642"/>
      <c r="C3642"/>
      <c r="D3642"/>
      <c r="E3642"/>
      <c r="F3642"/>
      <c r="G3642" s="5"/>
      <c r="H3642"/>
      <c r="I3642"/>
    </row>
    <row r="3643" spans="1:9" ht="12.75">
      <c r="A3643"/>
      <c r="B3643"/>
      <c r="C3643"/>
      <c r="D3643"/>
      <c r="E3643"/>
      <c r="F3643"/>
      <c r="G3643" s="5"/>
      <c r="H3643"/>
      <c r="I3643"/>
    </row>
    <row r="3644" spans="1:9" ht="12.75">
      <c r="A3644"/>
      <c r="B3644"/>
      <c r="C3644"/>
      <c r="D3644"/>
      <c r="E3644"/>
      <c r="F3644"/>
      <c r="G3644" s="5"/>
      <c r="H3644"/>
      <c r="I3644"/>
    </row>
    <row r="3645" spans="1:9" ht="12.75">
      <c r="A3645"/>
      <c r="B3645"/>
      <c r="C3645"/>
      <c r="D3645"/>
      <c r="E3645"/>
      <c r="F3645"/>
      <c r="G3645" s="5"/>
      <c r="H3645"/>
      <c r="I3645"/>
    </row>
    <row r="3646" spans="1:9" ht="12.75">
      <c r="A3646"/>
      <c r="B3646"/>
      <c r="C3646"/>
      <c r="D3646"/>
      <c r="E3646"/>
      <c r="F3646"/>
      <c r="G3646" s="5"/>
      <c r="H3646"/>
      <c r="I3646"/>
    </row>
    <row r="3647" spans="1:9" ht="12.75">
      <c r="A3647"/>
      <c r="B3647"/>
      <c r="C3647"/>
      <c r="D3647"/>
      <c r="E3647"/>
      <c r="F3647"/>
      <c r="G3647" s="5"/>
      <c r="H3647"/>
      <c r="I3647"/>
    </row>
    <row r="3648" spans="1:9" ht="12.75">
      <c r="A3648"/>
      <c r="B3648"/>
      <c r="C3648"/>
      <c r="D3648"/>
      <c r="E3648"/>
      <c r="F3648"/>
      <c r="G3648" s="5"/>
      <c r="H3648"/>
      <c r="I3648"/>
    </row>
    <row r="3649" spans="1:9" ht="12.75">
      <c r="A3649"/>
      <c r="B3649"/>
      <c r="C3649"/>
      <c r="D3649"/>
      <c r="E3649"/>
      <c r="F3649"/>
      <c r="G3649" s="5"/>
      <c r="H3649"/>
      <c r="I3649"/>
    </row>
    <row r="3650" spans="1:9" ht="12.75">
      <c r="A3650"/>
      <c r="B3650"/>
      <c r="C3650"/>
      <c r="D3650"/>
      <c r="E3650"/>
      <c r="F3650"/>
      <c r="G3650" s="5"/>
      <c r="H3650"/>
      <c r="I3650"/>
    </row>
    <row r="3651" spans="1:9" ht="12.75">
      <c r="A3651"/>
      <c r="B3651"/>
      <c r="C3651"/>
      <c r="D3651"/>
      <c r="E3651"/>
      <c r="F3651"/>
      <c r="G3651" s="5"/>
      <c r="H3651"/>
      <c r="I3651"/>
    </row>
    <row r="3652" spans="1:9" ht="12.75">
      <c r="A3652"/>
      <c r="B3652"/>
      <c r="C3652"/>
      <c r="D3652"/>
      <c r="E3652"/>
      <c r="F3652"/>
      <c r="G3652" s="5"/>
      <c r="H3652"/>
      <c r="I3652"/>
    </row>
    <row r="3653" spans="1:9" ht="12.75">
      <c r="A3653"/>
      <c r="B3653"/>
      <c r="C3653"/>
      <c r="D3653"/>
      <c r="E3653"/>
      <c r="F3653"/>
      <c r="G3653" s="5"/>
      <c r="H3653"/>
      <c r="I3653"/>
    </row>
    <row r="3654" spans="1:9" ht="12.75">
      <c r="A3654"/>
      <c r="B3654"/>
      <c r="C3654"/>
      <c r="D3654"/>
      <c r="E3654"/>
      <c r="F3654"/>
      <c r="G3654" s="5"/>
      <c r="H3654"/>
      <c r="I3654"/>
    </row>
    <row r="3655" spans="1:9" ht="12.75">
      <c r="A3655"/>
      <c r="B3655"/>
      <c r="C3655"/>
      <c r="D3655"/>
      <c r="E3655"/>
      <c r="F3655"/>
      <c r="G3655" s="5"/>
      <c r="H3655"/>
      <c r="I3655"/>
    </row>
    <row r="3656" spans="1:9" ht="12.75">
      <c r="A3656"/>
      <c r="B3656"/>
      <c r="C3656"/>
      <c r="D3656"/>
      <c r="E3656"/>
      <c r="F3656"/>
      <c r="G3656" s="5"/>
      <c r="H3656"/>
      <c r="I3656"/>
    </row>
    <row r="3657" spans="1:9" ht="12.75">
      <c r="A3657"/>
      <c r="B3657"/>
      <c r="C3657"/>
      <c r="D3657"/>
      <c r="E3657"/>
      <c r="F3657"/>
      <c r="G3657" s="5"/>
      <c r="H3657"/>
      <c r="I3657"/>
    </row>
    <row r="3658" spans="1:9" ht="12.75">
      <c r="A3658"/>
      <c r="B3658"/>
      <c r="C3658"/>
      <c r="D3658"/>
      <c r="E3658"/>
      <c r="F3658"/>
      <c r="G3658" s="5"/>
      <c r="H3658"/>
      <c r="I3658"/>
    </row>
    <row r="3659" spans="1:9" ht="12.75">
      <c r="A3659"/>
      <c r="B3659"/>
      <c r="C3659"/>
      <c r="D3659"/>
      <c r="E3659"/>
      <c r="F3659"/>
      <c r="G3659" s="5"/>
      <c r="H3659"/>
      <c r="I3659"/>
    </row>
    <row r="3660" spans="1:9" ht="12.75">
      <c r="A3660"/>
      <c r="B3660"/>
      <c r="C3660"/>
      <c r="D3660"/>
      <c r="E3660"/>
      <c r="F3660"/>
      <c r="G3660" s="5"/>
      <c r="H3660"/>
      <c r="I3660"/>
    </row>
    <row r="3661" spans="1:9" ht="12.75">
      <c r="A3661"/>
      <c r="B3661"/>
      <c r="C3661"/>
      <c r="D3661"/>
      <c r="E3661"/>
      <c r="F3661"/>
      <c r="G3661" s="5"/>
      <c r="H3661"/>
      <c r="I3661"/>
    </row>
    <row r="3662" spans="1:9" ht="12.75">
      <c r="A3662"/>
      <c r="B3662"/>
      <c r="C3662"/>
      <c r="D3662"/>
      <c r="E3662"/>
      <c r="F3662"/>
      <c r="G3662" s="5"/>
      <c r="H3662"/>
      <c r="I3662"/>
    </row>
    <row r="3663" spans="1:9" ht="12.75">
      <c r="A3663"/>
      <c r="B3663"/>
      <c r="C3663"/>
      <c r="D3663"/>
      <c r="E3663"/>
      <c r="F3663"/>
      <c r="G3663" s="5"/>
      <c r="H3663"/>
      <c r="I3663"/>
    </row>
    <row r="3664" spans="1:9" ht="12.75">
      <c r="A3664"/>
      <c r="B3664"/>
      <c r="C3664"/>
      <c r="D3664"/>
      <c r="E3664"/>
      <c r="F3664"/>
      <c r="G3664" s="5"/>
      <c r="H3664"/>
      <c r="I3664"/>
    </row>
    <row r="3665" spans="1:9" ht="12.75">
      <c r="A3665"/>
      <c r="B3665"/>
      <c r="C3665"/>
      <c r="D3665"/>
      <c r="E3665"/>
      <c r="F3665"/>
      <c r="G3665" s="5"/>
      <c r="H3665"/>
      <c r="I3665"/>
    </row>
    <row r="3666" spans="1:9" ht="12.75">
      <c r="A3666"/>
      <c r="B3666"/>
      <c r="C3666"/>
      <c r="D3666"/>
      <c r="E3666"/>
      <c r="F3666"/>
      <c r="G3666" s="5"/>
      <c r="H3666"/>
      <c r="I3666"/>
    </row>
    <row r="3667" spans="1:9" ht="12.75">
      <c r="A3667"/>
      <c r="B3667"/>
      <c r="C3667"/>
      <c r="D3667"/>
      <c r="E3667"/>
      <c r="F3667"/>
      <c r="G3667" s="5"/>
      <c r="H3667"/>
      <c r="I3667"/>
    </row>
    <row r="3668" spans="1:9" ht="12.75">
      <c r="A3668"/>
      <c r="B3668"/>
      <c r="C3668"/>
      <c r="D3668"/>
      <c r="E3668"/>
      <c r="F3668"/>
      <c r="G3668" s="5"/>
      <c r="H3668"/>
      <c r="I3668"/>
    </row>
    <row r="3669" spans="1:9" ht="12.75">
      <c r="A3669"/>
      <c r="B3669"/>
      <c r="C3669"/>
      <c r="D3669"/>
      <c r="E3669"/>
      <c r="F3669"/>
      <c r="G3669" s="5"/>
      <c r="H3669"/>
      <c r="I3669"/>
    </row>
    <row r="3670" spans="1:9" ht="12.75">
      <c r="A3670"/>
      <c r="B3670"/>
      <c r="C3670"/>
      <c r="D3670"/>
      <c r="E3670"/>
      <c r="F3670"/>
      <c r="G3670" s="5"/>
      <c r="H3670"/>
      <c r="I3670"/>
    </row>
    <row r="3671" spans="1:9" ht="12.75">
      <c r="A3671"/>
      <c r="B3671"/>
      <c r="C3671"/>
      <c r="D3671"/>
      <c r="E3671"/>
      <c r="F3671"/>
      <c r="G3671" s="5"/>
      <c r="H3671"/>
      <c r="I3671"/>
    </row>
    <row r="3672" spans="1:9" ht="12.75">
      <c r="A3672"/>
      <c r="B3672"/>
      <c r="C3672"/>
      <c r="D3672"/>
      <c r="E3672"/>
      <c r="F3672"/>
      <c r="G3672" s="5"/>
      <c r="H3672"/>
      <c r="I3672"/>
    </row>
    <row r="3673" spans="1:9" ht="12.75">
      <c r="A3673"/>
      <c r="B3673"/>
      <c r="C3673"/>
      <c r="D3673"/>
      <c r="E3673"/>
      <c r="F3673"/>
      <c r="G3673" s="5"/>
      <c r="H3673"/>
      <c r="I3673"/>
    </row>
    <row r="3674" spans="1:9" ht="12.75">
      <c r="A3674"/>
      <c r="B3674"/>
      <c r="C3674"/>
      <c r="D3674"/>
      <c r="E3674"/>
      <c r="F3674"/>
      <c r="G3674" s="5"/>
      <c r="H3674"/>
      <c r="I3674"/>
    </row>
    <row r="3675" spans="1:9" ht="12.75">
      <c r="A3675"/>
      <c r="B3675"/>
      <c r="C3675"/>
      <c r="D3675"/>
      <c r="E3675"/>
      <c r="F3675"/>
      <c r="G3675" s="5"/>
      <c r="H3675"/>
      <c r="I3675"/>
    </row>
    <row r="3676" spans="1:9" ht="12.75">
      <c r="A3676"/>
      <c r="B3676"/>
      <c r="C3676"/>
      <c r="D3676"/>
      <c r="E3676"/>
      <c r="F3676"/>
      <c r="G3676" s="5"/>
      <c r="H3676"/>
      <c r="I3676"/>
    </row>
    <row r="3677" spans="1:9" ht="12.75">
      <c r="A3677"/>
      <c r="B3677"/>
      <c r="C3677"/>
      <c r="D3677"/>
      <c r="E3677"/>
      <c r="F3677"/>
      <c r="G3677" s="5"/>
      <c r="H3677"/>
      <c r="I3677"/>
    </row>
    <row r="3678" spans="1:9" ht="12.75">
      <c r="A3678"/>
      <c r="B3678"/>
      <c r="C3678"/>
      <c r="D3678"/>
      <c r="E3678"/>
      <c r="F3678"/>
      <c r="G3678" s="5"/>
      <c r="H3678"/>
      <c r="I3678"/>
    </row>
    <row r="3679" spans="1:9" ht="12.75">
      <c r="A3679"/>
      <c r="B3679"/>
      <c r="C3679"/>
      <c r="D3679"/>
      <c r="E3679"/>
      <c r="F3679"/>
      <c r="G3679" s="5"/>
      <c r="H3679"/>
      <c r="I3679"/>
    </row>
    <row r="3680" spans="1:9" ht="12.75">
      <c r="A3680"/>
      <c r="B3680"/>
      <c r="C3680"/>
      <c r="D3680"/>
      <c r="E3680"/>
      <c r="F3680"/>
      <c r="G3680" s="5"/>
      <c r="H3680"/>
      <c r="I3680"/>
    </row>
    <row r="3681" spans="1:9" ht="12.75">
      <c r="A3681"/>
      <c r="B3681"/>
      <c r="C3681"/>
      <c r="D3681"/>
      <c r="E3681"/>
      <c r="F3681"/>
      <c r="G3681" s="5"/>
      <c r="H3681"/>
      <c r="I3681"/>
    </row>
    <row r="3682" spans="1:9" ht="12.75">
      <c r="A3682"/>
      <c r="B3682"/>
      <c r="C3682"/>
      <c r="D3682"/>
      <c r="E3682"/>
      <c r="F3682"/>
      <c r="G3682" s="5"/>
      <c r="H3682"/>
      <c r="I3682"/>
    </row>
    <row r="3683" spans="1:9" ht="12.75">
      <c r="A3683"/>
      <c r="B3683"/>
      <c r="C3683"/>
      <c r="D3683"/>
      <c r="E3683"/>
      <c r="F3683"/>
      <c r="G3683" s="5"/>
      <c r="H3683"/>
      <c r="I3683"/>
    </row>
    <row r="3684" spans="1:9" ht="12.75">
      <c r="A3684"/>
      <c r="B3684"/>
      <c r="C3684"/>
      <c r="D3684"/>
      <c r="E3684"/>
      <c r="F3684"/>
      <c r="G3684" s="5"/>
      <c r="H3684"/>
      <c r="I3684"/>
    </row>
    <row r="3685" spans="1:9" ht="12.75">
      <c r="A3685"/>
      <c r="B3685"/>
      <c r="C3685"/>
      <c r="D3685"/>
      <c r="E3685"/>
      <c r="F3685"/>
      <c r="G3685" s="5"/>
      <c r="H3685"/>
      <c r="I3685"/>
    </row>
    <row r="3686" spans="1:9" ht="12.75">
      <c r="A3686"/>
      <c r="B3686"/>
      <c r="C3686"/>
      <c r="D3686"/>
      <c r="E3686"/>
      <c r="F3686"/>
      <c r="G3686" s="5"/>
      <c r="H3686"/>
      <c r="I3686"/>
    </row>
    <row r="3687" spans="1:9" ht="12.75">
      <c r="A3687"/>
      <c r="B3687"/>
      <c r="C3687"/>
      <c r="D3687"/>
      <c r="E3687"/>
      <c r="F3687"/>
      <c r="G3687" s="5"/>
      <c r="H3687"/>
      <c r="I3687"/>
    </row>
    <row r="3688" spans="1:9" ht="12.75">
      <c r="A3688"/>
      <c r="B3688"/>
      <c r="C3688"/>
      <c r="D3688"/>
      <c r="E3688"/>
      <c r="F3688"/>
      <c r="G3688" s="5"/>
      <c r="H3688"/>
      <c r="I3688"/>
    </row>
    <row r="3689" spans="1:9" ht="12.75">
      <c r="A3689"/>
      <c r="B3689"/>
      <c r="C3689"/>
      <c r="D3689"/>
      <c r="E3689"/>
      <c r="F3689"/>
      <c r="G3689" s="5"/>
      <c r="H3689"/>
      <c r="I3689"/>
    </row>
    <row r="3690" spans="1:9" ht="12.75">
      <c r="A3690"/>
      <c r="B3690"/>
      <c r="C3690"/>
      <c r="D3690"/>
      <c r="E3690"/>
      <c r="F3690"/>
      <c r="G3690" s="5"/>
      <c r="H3690"/>
      <c r="I3690"/>
    </row>
    <row r="3691" spans="1:9" ht="12.75">
      <c r="A3691"/>
      <c r="B3691"/>
      <c r="C3691"/>
      <c r="D3691"/>
      <c r="E3691"/>
      <c r="F3691"/>
      <c r="G3691" s="5"/>
      <c r="H3691"/>
      <c r="I3691"/>
    </row>
    <row r="3692" spans="1:9" ht="12.75">
      <c r="A3692"/>
      <c r="B3692"/>
      <c r="C3692"/>
      <c r="D3692"/>
      <c r="E3692"/>
      <c r="F3692"/>
      <c r="G3692" s="5"/>
      <c r="H3692"/>
      <c r="I3692"/>
    </row>
    <row r="3693" spans="1:9" ht="12.75">
      <c r="A3693"/>
      <c r="B3693"/>
      <c r="C3693"/>
      <c r="D3693"/>
      <c r="E3693"/>
      <c r="F3693"/>
      <c r="G3693" s="5"/>
      <c r="H3693"/>
      <c r="I3693"/>
    </row>
    <row r="3694" spans="1:9" ht="12.75">
      <c r="A3694"/>
      <c r="B3694"/>
      <c r="C3694"/>
      <c r="D3694"/>
      <c r="E3694"/>
      <c r="F3694"/>
      <c r="G3694" s="5"/>
      <c r="H3694"/>
      <c r="I3694"/>
    </row>
    <row r="3695" spans="1:9" ht="12.75">
      <c r="A3695"/>
      <c r="B3695"/>
      <c r="C3695"/>
      <c r="D3695"/>
      <c r="E3695"/>
      <c r="F3695"/>
      <c r="G3695" s="5"/>
      <c r="H3695"/>
      <c r="I3695"/>
    </row>
    <row r="3696" spans="1:9" ht="12.75">
      <c r="A3696"/>
      <c r="B3696"/>
      <c r="C3696"/>
      <c r="D3696"/>
      <c r="E3696"/>
      <c r="F3696"/>
      <c r="G3696" s="5"/>
      <c r="H3696"/>
      <c r="I3696"/>
    </row>
    <row r="3697" spans="1:9" ht="12.75">
      <c r="A3697"/>
      <c r="B3697"/>
      <c r="C3697"/>
      <c r="D3697"/>
      <c r="E3697"/>
      <c r="F3697"/>
      <c r="G3697" s="5"/>
      <c r="H3697"/>
      <c r="I3697"/>
    </row>
    <row r="3698" spans="1:9" ht="12.75">
      <c r="A3698"/>
      <c r="B3698"/>
      <c r="C3698"/>
      <c r="D3698"/>
      <c r="E3698"/>
      <c r="F3698"/>
      <c r="G3698" s="5"/>
      <c r="H3698"/>
      <c r="I3698"/>
    </row>
    <row r="3699" spans="1:9" ht="12.75">
      <c r="A3699"/>
      <c r="B3699"/>
      <c r="C3699"/>
      <c r="D3699"/>
      <c r="E3699"/>
      <c r="F3699"/>
      <c r="G3699" s="5"/>
      <c r="H3699"/>
      <c r="I3699"/>
    </row>
    <row r="3700" spans="1:9" ht="12.75">
      <c r="A3700"/>
      <c r="B3700"/>
      <c r="C3700"/>
      <c r="D3700"/>
      <c r="E3700"/>
      <c r="F3700"/>
      <c r="G3700" s="5"/>
      <c r="H3700"/>
      <c r="I3700"/>
    </row>
    <row r="3701" spans="1:9" ht="12.75">
      <c r="A3701"/>
      <c r="B3701"/>
      <c r="C3701"/>
      <c r="D3701"/>
      <c r="E3701"/>
      <c r="F3701"/>
      <c r="G3701" s="5"/>
      <c r="H3701"/>
      <c r="I3701"/>
    </row>
  </sheetData>
  <mergeCells count="9">
    <mergeCell ref="A773:E773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8" useFirstPageNumber="1" horizontalDpi="300" verticalDpi="300" orientation="portrait" paperSize="9" r:id="rId1"/>
  <headerFooter alignWithMargins="0">
    <oddHeader>&amp;C&amp;"Arial CE,tučné"&amp;12PŘEHLED HOSPODAŘENÍ ZA  ROK&amp;U 2002&amp;U  -   BĚŽNÉ VÝDAJE</oddHeader>
    <oddFooter>&amp;C&amp;P&amp;RBěžné výdaje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98"/>
  <sheetViews>
    <sheetView workbookViewId="0" topLeftCell="A1">
      <selection activeCell="I11" sqref="I11"/>
      <selection activeCell="A1" sqref="A1:E1"/>
    </sheetView>
  </sheetViews>
  <sheetFormatPr defaultColWidth="9.00390625" defaultRowHeight="12.75"/>
  <cols>
    <col min="1" max="1" width="4.25390625" style="26" customWidth="1"/>
    <col min="2" max="2" width="4.25390625" style="0" customWidth="1"/>
    <col min="3" max="3" width="5.125" style="51" customWidth="1"/>
    <col min="4" max="4" width="4.875" style="51" customWidth="1"/>
    <col min="5" max="5" width="28.375" style="0" customWidth="1"/>
    <col min="6" max="6" width="9.75390625" style="0" customWidth="1"/>
    <col min="7" max="7" width="9.25390625" style="0" customWidth="1"/>
    <col min="8" max="8" width="10.75390625" style="0" bestFit="1" customWidth="1"/>
    <col min="9" max="9" width="7.375" style="0" customWidth="1"/>
    <col min="10" max="11" width="6.875" style="0" customWidth="1"/>
    <col min="12" max="12" width="21.125" style="0" customWidth="1"/>
    <col min="13" max="13" width="6.875" style="0" customWidth="1"/>
  </cols>
  <sheetData>
    <row r="1" spans="1:42" s="12" customFormat="1" ht="13.5" customHeight="1">
      <c r="A1" s="817" t="s">
        <v>1601</v>
      </c>
      <c r="B1" s="818"/>
      <c r="C1" s="818"/>
      <c r="D1" s="818"/>
      <c r="E1" s="819"/>
      <c r="F1" s="817" t="s">
        <v>888</v>
      </c>
      <c r="G1" s="818"/>
      <c r="H1" s="818"/>
      <c r="I1" s="81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57" customHeight="1">
      <c r="A2" s="820" t="s">
        <v>1602</v>
      </c>
      <c r="B2" s="823" t="s">
        <v>1561</v>
      </c>
      <c r="C2" s="794" t="s">
        <v>1603</v>
      </c>
      <c r="D2" s="827" t="s">
        <v>1604</v>
      </c>
      <c r="E2" s="803" t="s">
        <v>1562</v>
      </c>
      <c r="F2" s="13" t="s">
        <v>1763</v>
      </c>
      <c r="G2" s="32" t="s">
        <v>1764</v>
      </c>
      <c r="H2" s="14" t="s">
        <v>216</v>
      </c>
      <c r="I2" s="812" t="s">
        <v>1765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2.25" customHeight="1">
      <c r="A3" s="821"/>
      <c r="B3" s="824"/>
      <c r="C3" s="795"/>
      <c r="D3" s="828"/>
      <c r="E3" s="804"/>
      <c r="F3" s="15"/>
      <c r="G3" s="33"/>
      <c r="H3" s="16"/>
      <c r="I3" s="81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" customFormat="1" ht="12" customHeight="1">
      <c r="A4" s="822"/>
      <c r="B4" s="825"/>
      <c r="C4" s="826"/>
      <c r="D4" s="829"/>
      <c r="E4" s="830"/>
      <c r="F4" s="17" t="s">
        <v>1605</v>
      </c>
      <c r="G4" s="34" t="s">
        <v>1605</v>
      </c>
      <c r="H4" s="18" t="s">
        <v>1605</v>
      </c>
      <c r="I4" s="8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9" ht="12" customHeight="1">
      <c r="A5" s="26">
        <v>6001</v>
      </c>
      <c r="B5" s="35">
        <v>102</v>
      </c>
      <c r="C5" s="35">
        <v>6460</v>
      </c>
      <c r="D5" s="35">
        <v>2121</v>
      </c>
      <c r="E5" s="1" t="s">
        <v>1627</v>
      </c>
      <c r="F5" s="19">
        <v>40142</v>
      </c>
      <c r="G5" s="6">
        <v>40142</v>
      </c>
      <c r="H5" s="6">
        <v>29498.5</v>
      </c>
      <c r="I5" s="110">
        <f aca="true" t="shared" si="0" ref="I5:I133">(H5/G5)*100</f>
        <v>73.48537691196253</v>
      </c>
    </row>
    <row r="6" spans="1:9" ht="12" customHeight="1">
      <c r="A6" s="26">
        <v>6053</v>
      </c>
      <c r="B6" s="35">
        <v>102</v>
      </c>
      <c r="C6" s="35">
        <v>6901</v>
      </c>
      <c r="D6" s="35">
        <v>6409</v>
      </c>
      <c r="E6" s="1" t="s">
        <v>584</v>
      </c>
      <c r="F6" s="19">
        <v>0</v>
      </c>
      <c r="G6" s="6">
        <v>2000</v>
      </c>
      <c r="H6" s="6">
        <v>0</v>
      </c>
      <c r="I6" s="110">
        <f t="shared" si="0"/>
        <v>0</v>
      </c>
    </row>
    <row r="7" spans="1:9" ht="12" customHeight="1">
      <c r="A7" s="26">
        <v>6055</v>
      </c>
      <c r="B7" s="35">
        <v>102</v>
      </c>
      <c r="C7" s="35">
        <v>6901</v>
      </c>
      <c r="D7" s="35">
        <v>6409</v>
      </c>
      <c r="E7" s="1" t="s">
        <v>891</v>
      </c>
      <c r="F7" s="19">
        <v>0</v>
      </c>
      <c r="G7" s="6">
        <v>2807.2</v>
      </c>
      <c r="H7" s="6">
        <v>0</v>
      </c>
      <c r="I7" s="110">
        <f t="shared" si="0"/>
        <v>0</v>
      </c>
    </row>
    <row r="8" spans="2:9" ht="12" customHeight="1">
      <c r="B8" s="24" t="s">
        <v>1607</v>
      </c>
      <c r="C8" s="92"/>
      <c r="D8" s="92"/>
      <c r="E8" s="25" t="s">
        <v>1595</v>
      </c>
      <c r="F8" s="23">
        <f>SUBTOTAL(9,F5:F5)</f>
        <v>40142</v>
      </c>
      <c r="G8" s="7">
        <f>SUBTOTAL(9,G5:G7)</f>
        <v>44949.2</v>
      </c>
      <c r="H8" s="7">
        <f>SUBTOTAL(9,H5:H5)</f>
        <v>29498.5</v>
      </c>
      <c r="I8" s="113">
        <f t="shared" si="0"/>
        <v>65.6263070310484</v>
      </c>
    </row>
    <row r="9" spans="1:31" s="9" customFormat="1" ht="12" customHeight="1">
      <c r="A9" s="26">
        <v>6059</v>
      </c>
      <c r="B9" s="35">
        <v>105</v>
      </c>
      <c r="C9" s="35">
        <v>6121</v>
      </c>
      <c r="D9" s="35">
        <v>3419</v>
      </c>
      <c r="E9" s="2" t="s">
        <v>814</v>
      </c>
      <c r="F9" s="19">
        <v>0</v>
      </c>
      <c r="G9" s="6">
        <v>1650</v>
      </c>
      <c r="H9" s="6">
        <v>1627.9</v>
      </c>
      <c r="I9" s="110">
        <f>(H9/G9)*100</f>
        <v>98.66060606060607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2:9" ht="12" customHeight="1">
      <c r="B10" s="24" t="s">
        <v>1608</v>
      </c>
      <c r="C10" s="92"/>
      <c r="D10" s="92"/>
      <c r="E10" s="25" t="s">
        <v>1564</v>
      </c>
      <c r="F10" s="23">
        <f>SUBTOTAL(9,F9)</f>
        <v>0</v>
      </c>
      <c r="G10" s="7">
        <f>SUBTOTAL(9,G9)</f>
        <v>1650</v>
      </c>
      <c r="H10" s="7">
        <f>SUBTOTAL(9,H9)</f>
        <v>1627.9</v>
      </c>
      <c r="I10" s="113">
        <f>(H10/G10)*100</f>
        <v>98.66060606060607</v>
      </c>
    </row>
    <row r="11" spans="1:31" s="9" customFormat="1" ht="12" customHeight="1">
      <c r="A11" s="26">
        <v>6056</v>
      </c>
      <c r="B11" s="35">
        <v>106</v>
      </c>
      <c r="C11" s="35">
        <v>6322</v>
      </c>
      <c r="D11" s="35">
        <v>3639</v>
      </c>
      <c r="E11" s="2" t="s">
        <v>1784</v>
      </c>
      <c r="F11" s="19">
        <v>0</v>
      </c>
      <c r="G11" s="6">
        <v>1000</v>
      </c>
      <c r="H11" s="6">
        <v>1000</v>
      </c>
      <c r="I11" s="110">
        <f t="shared" si="0"/>
        <v>100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2:9" ht="12" customHeight="1">
      <c r="B12" s="24" t="s">
        <v>73</v>
      </c>
      <c r="C12" s="92"/>
      <c r="D12" s="92"/>
      <c r="E12" s="25" t="s">
        <v>1565</v>
      </c>
      <c r="F12" s="23">
        <f>SUBTOTAL(9,F11)</f>
        <v>0</v>
      </c>
      <c r="G12" s="7">
        <f>SUBTOTAL(9,G11)</f>
        <v>1000</v>
      </c>
      <c r="H12" s="7">
        <f>SUBTOTAL(9,H11)</f>
        <v>1000</v>
      </c>
      <c r="I12" s="113">
        <f>(H12/G12)*100</f>
        <v>100</v>
      </c>
    </row>
    <row r="13" spans="1:9" ht="12" customHeight="1">
      <c r="A13" s="26">
        <v>6051</v>
      </c>
      <c r="B13" s="35">
        <v>108</v>
      </c>
      <c r="C13" s="35">
        <v>6123</v>
      </c>
      <c r="D13" s="35">
        <v>6171</v>
      </c>
      <c r="E13" s="1" t="s">
        <v>585</v>
      </c>
      <c r="F13" s="19">
        <v>0</v>
      </c>
      <c r="G13" s="6">
        <v>1993</v>
      </c>
      <c r="H13" s="6">
        <v>1962.9</v>
      </c>
      <c r="I13" s="110">
        <f t="shared" si="0"/>
        <v>98.48971399899649</v>
      </c>
    </row>
    <row r="14" spans="1:9" ht="12" customHeight="1">
      <c r="A14" s="26">
        <v>6057</v>
      </c>
      <c r="B14" s="35">
        <v>108</v>
      </c>
      <c r="C14" s="35">
        <v>6119</v>
      </c>
      <c r="D14" s="35">
        <v>6171</v>
      </c>
      <c r="E14" s="1" t="s">
        <v>653</v>
      </c>
      <c r="F14" s="19">
        <v>0</v>
      </c>
      <c r="G14" s="6">
        <v>177</v>
      </c>
      <c r="H14" s="6">
        <v>176.9</v>
      </c>
      <c r="I14" s="110">
        <f t="shared" si="0"/>
        <v>99.94350282485877</v>
      </c>
    </row>
    <row r="15" spans="1:9" ht="12" customHeight="1">
      <c r="A15" s="26">
        <v>6074</v>
      </c>
      <c r="B15" s="35">
        <v>108</v>
      </c>
      <c r="C15" s="35">
        <v>6122</v>
      </c>
      <c r="D15" s="35">
        <v>6171</v>
      </c>
      <c r="E15" s="1" t="s">
        <v>190</v>
      </c>
      <c r="F15" s="19">
        <v>0</v>
      </c>
      <c r="G15" s="6">
        <v>178</v>
      </c>
      <c r="H15" s="6">
        <v>177.6</v>
      </c>
      <c r="I15" s="110">
        <f t="shared" si="0"/>
        <v>99.7752808988764</v>
      </c>
    </row>
    <row r="16" spans="2:9" ht="12" customHeight="1">
      <c r="B16" s="24" t="s">
        <v>1610</v>
      </c>
      <c r="C16" s="92"/>
      <c r="D16" s="92"/>
      <c r="E16" s="25" t="s">
        <v>1566</v>
      </c>
      <c r="F16" s="23">
        <f>SUBTOTAL(9,F13:F14)</f>
        <v>0</v>
      </c>
      <c r="G16" s="7">
        <f>SUBTOTAL(9,G13:G15)</f>
        <v>2348</v>
      </c>
      <c r="H16" s="7">
        <f>SUBTOTAL(9,H13:H15)</f>
        <v>2317.4</v>
      </c>
      <c r="I16" s="113">
        <f t="shared" si="0"/>
        <v>98.69676320272572</v>
      </c>
    </row>
    <row r="17" spans="1:9" ht="12" customHeight="1">
      <c r="A17" s="26">
        <v>6002</v>
      </c>
      <c r="B17" s="26" t="s">
        <v>1611</v>
      </c>
      <c r="C17" s="26" t="s">
        <v>1612</v>
      </c>
      <c r="D17" s="26" t="s">
        <v>1613</v>
      </c>
      <c r="E17" s="28" t="s">
        <v>1495</v>
      </c>
      <c r="F17" s="19">
        <v>500</v>
      </c>
      <c r="G17" s="6">
        <v>492</v>
      </c>
      <c r="H17" s="6">
        <v>400.8</v>
      </c>
      <c r="I17" s="110">
        <f t="shared" si="0"/>
        <v>81.46341463414635</v>
      </c>
    </row>
    <row r="18" spans="1:9" ht="12" customHeight="1">
      <c r="A18" s="26">
        <v>6003</v>
      </c>
      <c r="B18" s="26" t="s">
        <v>1611</v>
      </c>
      <c r="C18" s="26" t="s">
        <v>1612</v>
      </c>
      <c r="D18" s="26" t="s">
        <v>1613</v>
      </c>
      <c r="E18" s="28" t="s">
        <v>1496</v>
      </c>
      <c r="F18" s="19">
        <v>500</v>
      </c>
      <c r="G18" s="6">
        <v>500</v>
      </c>
      <c r="H18" s="6">
        <v>393.2</v>
      </c>
      <c r="I18" s="110">
        <f t="shared" si="0"/>
        <v>78.64</v>
      </c>
    </row>
    <row r="19" spans="1:9" ht="12" customHeight="1">
      <c r="A19" s="26">
        <v>6004</v>
      </c>
      <c r="B19" s="26" t="s">
        <v>1611</v>
      </c>
      <c r="C19" s="26" t="s">
        <v>1612</v>
      </c>
      <c r="D19" s="26" t="s">
        <v>1613</v>
      </c>
      <c r="E19" s="28" t="s">
        <v>1497</v>
      </c>
      <c r="F19" s="1">
        <v>160</v>
      </c>
      <c r="G19" s="6">
        <v>168</v>
      </c>
      <c r="H19" s="6">
        <v>168</v>
      </c>
      <c r="I19" s="110">
        <f t="shared" si="0"/>
        <v>100</v>
      </c>
    </row>
    <row r="20" spans="1:9" ht="12" customHeight="1">
      <c r="A20" s="26">
        <v>6005</v>
      </c>
      <c r="B20" s="26" t="s">
        <v>1611</v>
      </c>
      <c r="C20" s="26" t="s">
        <v>1612</v>
      </c>
      <c r="D20" s="26" t="s">
        <v>1613</v>
      </c>
      <c r="E20" s="28" t="s">
        <v>1498</v>
      </c>
      <c r="F20" s="1">
        <v>200</v>
      </c>
      <c r="G20" s="6">
        <v>200</v>
      </c>
      <c r="H20" s="6">
        <v>180</v>
      </c>
      <c r="I20" s="110">
        <f t="shared" si="0"/>
        <v>90</v>
      </c>
    </row>
    <row r="21" spans="1:9" ht="12" customHeight="1">
      <c r="A21" s="26">
        <v>6006</v>
      </c>
      <c r="B21" s="26" t="s">
        <v>1611</v>
      </c>
      <c r="C21" s="26" t="s">
        <v>1612</v>
      </c>
      <c r="D21" s="26" t="s">
        <v>1613</v>
      </c>
      <c r="E21" s="28" t="s">
        <v>1499</v>
      </c>
      <c r="F21" s="19">
        <v>300</v>
      </c>
      <c r="G21" s="6">
        <v>300</v>
      </c>
      <c r="H21" s="6">
        <v>20</v>
      </c>
      <c r="I21" s="110">
        <f t="shared" si="0"/>
        <v>6.666666666666667</v>
      </c>
    </row>
    <row r="22" spans="1:9" ht="12" customHeight="1">
      <c r="A22" s="26">
        <v>6007</v>
      </c>
      <c r="B22" s="26">
        <v>111</v>
      </c>
      <c r="C22" s="26">
        <v>6119</v>
      </c>
      <c r="D22" s="26">
        <v>3635</v>
      </c>
      <c r="E22" s="28" t="s">
        <v>1500</v>
      </c>
      <c r="F22" s="19">
        <v>300</v>
      </c>
      <c r="G22" s="6">
        <v>300</v>
      </c>
      <c r="H22" s="6">
        <v>126</v>
      </c>
      <c r="I22" s="110">
        <f t="shared" si="0"/>
        <v>42</v>
      </c>
    </row>
    <row r="23" spans="1:9" ht="12" customHeight="1">
      <c r="A23" s="26">
        <v>6008</v>
      </c>
      <c r="B23" s="26">
        <v>111</v>
      </c>
      <c r="C23" s="26">
        <v>6119</v>
      </c>
      <c r="D23" s="26">
        <v>3635</v>
      </c>
      <c r="E23" s="28" t="s">
        <v>1501</v>
      </c>
      <c r="F23" s="19">
        <v>100</v>
      </c>
      <c r="G23" s="6">
        <v>60</v>
      </c>
      <c r="H23" s="6">
        <v>0</v>
      </c>
      <c r="I23" s="110">
        <f t="shared" si="0"/>
        <v>0</v>
      </c>
    </row>
    <row r="24" spans="1:9" ht="12" customHeight="1">
      <c r="A24" s="26">
        <v>6009</v>
      </c>
      <c r="B24" s="26">
        <v>111</v>
      </c>
      <c r="C24" s="26">
        <v>6119</v>
      </c>
      <c r="D24" s="26">
        <v>3635</v>
      </c>
      <c r="E24" s="28" t="s">
        <v>1502</v>
      </c>
      <c r="F24" s="19">
        <v>160</v>
      </c>
      <c r="G24" s="6">
        <v>160</v>
      </c>
      <c r="H24" s="6">
        <v>160</v>
      </c>
      <c r="I24" s="110">
        <f t="shared" si="0"/>
        <v>100</v>
      </c>
    </row>
    <row r="25" spans="1:9" ht="12" customHeight="1">
      <c r="A25" s="26">
        <v>6010</v>
      </c>
      <c r="B25" s="26">
        <v>111</v>
      </c>
      <c r="C25" s="26">
        <v>6119</v>
      </c>
      <c r="D25" s="26">
        <v>3635</v>
      </c>
      <c r="E25" s="28" t="s">
        <v>1503</v>
      </c>
      <c r="F25" s="19">
        <v>700</v>
      </c>
      <c r="G25" s="6">
        <v>700</v>
      </c>
      <c r="H25" s="6">
        <v>0</v>
      </c>
      <c r="I25" s="110">
        <f t="shared" si="0"/>
        <v>0</v>
      </c>
    </row>
    <row r="26" spans="1:9" ht="12" customHeight="1">
      <c r="A26" s="26">
        <v>6011</v>
      </c>
      <c r="B26" s="26">
        <v>111</v>
      </c>
      <c r="C26" s="26">
        <v>6119</v>
      </c>
      <c r="D26" s="26">
        <v>3635</v>
      </c>
      <c r="E26" s="28" t="s">
        <v>654</v>
      </c>
      <c r="F26" s="19">
        <v>1080</v>
      </c>
      <c r="G26" s="6">
        <v>1080</v>
      </c>
      <c r="H26" s="6">
        <v>170</v>
      </c>
      <c r="I26" s="110">
        <f t="shared" si="0"/>
        <v>15.74074074074074</v>
      </c>
    </row>
    <row r="27" spans="2:9" ht="12" customHeight="1">
      <c r="B27" s="21" t="s">
        <v>1614</v>
      </c>
      <c r="C27" s="27"/>
      <c r="D27" s="27"/>
      <c r="E27" s="29" t="s">
        <v>1708</v>
      </c>
      <c r="F27" s="23">
        <f>SUBTOTAL(9,F17:F26)</f>
        <v>4000</v>
      </c>
      <c r="G27" s="7">
        <f>SUBTOTAL(9,G17:G26)</f>
        <v>3960</v>
      </c>
      <c r="H27" s="7">
        <f>SUBTOTAL(9,H17:H26)</f>
        <v>1618</v>
      </c>
      <c r="I27" s="113">
        <f t="shared" si="0"/>
        <v>40.85858585858586</v>
      </c>
    </row>
    <row r="28" spans="1:9" ht="12" customHeight="1">
      <c r="A28" s="26">
        <v>603</v>
      </c>
      <c r="B28" s="26">
        <v>112</v>
      </c>
      <c r="C28" s="26">
        <v>6126</v>
      </c>
      <c r="D28" s="26">
        <v>3744</v>
      </c>
      <c r="E28" s="28" t="s">
        <v>586</v>
      </c>
      <c r="F28" s="19">
        <v>0</v>
      </c>
      <c r="G28" s="6">
        <v>1600</v>
      </c>
      <c r="H28" s="6">
        <v>348.9</v>
      </c>
      <c r="I28" s="110">
        <f t="shared" si="0"/>
        <v>21.80625</v>
      </c>
    </row>
    <row r="29" spans="1:9" ht="12" customHeight="1">
      <c r="A29" s="26">
        <v>611</v>
      </c>
      <c r="B29" s="26">
        <v>112</v>
      </c>
      <c r="C29" s="26">
        <v>6126</v>
      </c>
      <c r="D29" s="26">
        <v>2212</v>
      </c>
      <c r="E29" s="28" t="s">
        <v>1615</v>
      </c>
      <c r="F29" s="19">
        <v>5000</v>
      </c>
      <c r="G29" s="6">
        <v>7875</v>
      </c>
      <c r="H29" s="6">
        <v>5832.3</v>
      </c>
      <c r="I29" s="110">
        <f t="shared" si="0"/>
        <v>74.06095238095239</v>
      </c>
    </row>
    <row r="30" spans="1:9" ht="12" customHeight="1">
      <c r="A30" s="26">
        <v>611</v>
      </c>
      <c r="B30" s="26">
        <v>112</v>
      </c>
      <c r="C30" s="26">
        <v>6126</v>
      </c>
      <c r="D30" s="26">
        <v>2321</v>
      </c>
      <c r="E30" s="28" t="s">
        <v>1615</v>
      </c>
      <c r="F30" s="19">
        <v>0</v>
      </c>
      <c r="G30" s="6">
        <v>100</v>
      </c>
      <c r="H30" s="6">
        <v>73.7</v>
      </c>
      <c r="I30" s="110">
        <f t="shared" si="0"/>
        <v>73.7</v>
      </c>
    </row>
    <row r="31" spans="1:9" ht="12" customHeight="1">
      <c r="A31" s="26">
        <v>611</v>
      </c>
      <c r="B31" s="26">
        <v>112</v>
      </c>
      <c r="C31" s="26">
        <v>6126</v>
      </c>
      <c r="D31" s="26">
        <v>3311</v>
      </c>
      <c r="E31" s="28" t="s">
        <v>1615</v>
      </c>
      <c r="F31" s="19">
        <v>0</v>
      </c>
      <c r="G31" s="6">
        <v>460</v>
      </c>
      <c r="H31" s="6">
        <v>430.6</v>
      </c>
      <c r="I31" s="110">
        <f t="shared" si="0"/>
        <v>93.60869565217392</v>
      </c>
    </row>
    <row r="32" spans="1:9" ht="12" customHeight="1">
      <c r="A32" s="26">
        <v>611</v>
      </c>
      <c r="B32" s="26">
        <v>112</v>
      </c>
      <c r="C32" s="26">
        <v>6126</v>
      </c>
      <c r="D32" s="26">
        <v>3612</v>
      </c>
      <c r="E32" s="28" t="s">
        <v>1615</v>
      </c>
      <c r="F32" s="19">
        <v>0</v>
      </c>
      <c r="G32" s="6">
        <v>1810</v>
      </c>
      <c r="H32" s="6">
        <v>1807.2</v>
      </c>
      <c r="I32" s="110">
        <f t="shared" si="0"/>
        <v>99.84530386740332</v>
      </c>
    </row>
    <row r="33" spans="1:9" ht="12" customHeight="1">
      <c r="A33" s="26">
        <v>611</v>
      </c>
      <c r="B33" s="26">
        <v>112</v>
      </c>
      <c r="C33" s="26">
        <v>6126</v>
      </c>
      <c r="D33" s="26">
        <v>3631</v>
      </c>
      <c r="E33" s="28" t="s">
        <v>1615</v>
      </c>
      <c r="F33" s="19">
        <v>0</v>
      </c>
      <c r="G33" s="6">
        <v>15</v>
      </c>
      <c r="H33" s="6">
        <v>13.9</v>
      </c>
      <c r="I33" s="110">
        <f>(H33/G33)*100</f>
        <v>92.66666666666666</v>
      </c>
    </row>
    <row r="34" spans="1:9" ht="12" customHeight="1">
      <c r="A34" s="26">
        <v>611</v>
      </c>
      <c r="B34" s="26">
        <v>112</v>
      </c>
      <c r="C34" s="26">
        <v>6126</v>
      </c>
      <c r="D34" s="26">
        <v>3745</v>
      </c>
      <c r="E34" s="28" t="s">
        <v>1615</v>
      </c>
      <c r="F34" s="19">
        <v>0</v>
      </c>
      <c r="G34" s="6">
        <v>165</v>
      </c>
      <c r="H34" s="6">
        <v>161.2</v>
      </c>
      <c r="I34" s="110">
        <f>(H34/G34)*100</f>
        <v>97.69696969696969</v>
      </c>
    </row>
    <row r="35" spans="1:9" ht="12" customHeight="1">
      <c r="A35" s="26">
        <v>611</v>
      </c>
      <c r="B35" s="26">
        <v>112</v>
      </c>
      <c r="C35" s="26">
        <v>6126</v>
      </c>
      <c r="D35" s="26">
        <v>6409</v>
      </c>
      <c r="E35" s="28" t="s">
        <v>1615</v>
      </c>
      <c r="F35" s="19">
        <v>0</v>
      </c>
      <c r="G35" s="6">
        <v>55</v>
      </c>
      <c r="H35" s="6">
        <v>50.4</v>
      </c>
      <c r="I35" s="110">
        <f t="shared" si="0"/>
        <v>91.63636363636364</v>
      </c>
    </row>
    <row r="36" spans="1:9" ht="12" customHeight="1">
      <c r="A36" s="26">
        <v>612</v>
      </c>
      <c r="B36" s="26">
        <v>112</v>
      </c>
      <c r="C36" s="26">
        <v>6121</v>
      </c>
      <c r="D36" s="26">
        <v>2212</v>
      </c>
      <c r="E36" s="28" t="s">
        <v>1671</v>
      </c>
      <c r="F36" s="19">
        <v>6500</v>
      </c>
      <c r="G36" s="6">
        <v>15065</v>
      </c>
      <c r="H36" s="6">
        <v>13153.4</v>
      </c>
      <c r="I36" s="110">
        <f t="shared" si="0"/>
        <v>87.31098572850979</v>
      </c>
    </row>
    <row r="37" spans="1:9" ht="12" customHeight="1">
      <c r="A37" s="26">
        <v>618</v>
      </c>
      <c r="B37" s="26">
        <v>112</v>
      </c>
      <c r="C37" s="26">
        <v>6122</v>
      </c>
      <c r="D37" s="26">
        <v>2310</v>
      </c>
      <c r="E37" s="28" t="s">
        <v>867</v>
      </c>
      <c r="F37" s="19">
        <v>0</v>
      </c>
      <c r="G37" s="6">
        <v>2500</v>
      </c>
      <c r="H37" s="6">
        <v>0</v>
      </c>
      <c r="I37" s="110">
        <f t="shared" si="0"/>
        <v>0</v>
      </c>
    </row>
    <row r="38" spans="1:9" ht="12" customHeight="1">
      <c r="A38" s="26">
        <v>630</v>
      </c>
      <c r="B38" s="26">
        <v>112</v>
      </c>
      <c r="C38" s="26">
        <v>6121</v>
      </c>
      <c r="D38" s="26">
        <v>2212</v>
      </c>
      <c r="E38" s="28" t="s">
        <v>40</v>
      </c>
      <c r="F38" s="19">
        <v>5500</v>
      </c>
      <c r="G38" s="6">
        <v>7951</v>
      </c>
      <c r="H38" s="6">
        <v>7940.1</v>
      </c>
      <c r="I38" s="110">
        <f t="shared" si="0"/>
        <v>99.86291032574519</v>
      </c>
    </row>
    <row r="39" spans="1:9" ht="12" customHeight="1">
      <c r="A39" s="26">
        <v>635</v>
      </c>
      <c r="B39" s="26">
        <v>112</v>
      </c>
      <c r="C39" s="26">
        <v>6119</v>
      </c>
      <c r="D39" s="26">
        <v>2212</v>
      </c>
      <c r="E39" s="28" t="s">
        <v>1296</v>
      </c>
      <c r="F39" s="19">
        <v>0</v>
      </c>
      <c r="G39" s="6">
        <v>530</v>
      </c>
      <c r="H39" s="6">
        <v>529.9</v>
      </c>
      <c r="I39" s="110">
        <f t="shared" si="0"/>
        <v>99.98113207547169</v>
      </c>
    </row>
    <row r="40" spans="1:9" ht="12" customHeight="1">
      <c r="A40" s="26">
        <v>635</v>
      </c>
      <c r="B40" s="26">
        <v>112</v>
      </c>
      <c r="C40" s="26">
        <v>6121</v>
      </c>
      <c r="D40" s="26">
        <v>2321</v>
      </c>
      <c r="E40" s="28" t="s">
        <v>1767</v>
      </c>
      <c r="F40" s="19">
        <v>20000</v>
      </c>
      <c r="G40" s="6">
        <v>35275</v>
      </c>
      <c r="H40" s="6">
        <v>34930.9</v>
      </c>
      <c r="I40" s="110">
        <f t="shared" si="0"/>
        <v>99.02452161587527</v>
      </c>
    </row>
    <row r="41" spans="1:9" ht="10.5" customHeight="1">
      <c r="A41" s="26">
        <v>635</v>
      </c>
      <c r="B41" s="26">
        <v>112</v>
      </c>
      <c r="C41" s="26">
        <v>6126</v>
      </c>
      <c r="D41" s="26">
        <v>2212</v>
      </c>
      <c r="E41" s="28" t="s">
        <v>1717</v>
      </c>
      <c r="F41" s="19">
        <v>8000</v>
      </c>
      <c r="G41" s="6">
        <v>8870</v>
      </c>
      <c r="H41" s="6">
        <v>1833.3</v>
      </c>
      <c r="I41" s="110">
        <f t="shared" si="0"/>
        <v>20.668545659526494</v>
      </c>
    </row>
    <row r="42" spans="1:9" ht="10.5" customHeight="1">
      <c r="A42" s="26">
        <v>635</v>
      </c>
      <c r="B42" s="26">
        <v>112</v>
      </c>
      <c r="C42" s="26">
        <v>6149</v>
      </c>
      <c r="D42" s="26">
        <v>2321</v>
      </c>
      <c r="E42" s="28" t="s">
        <v>815</v>
      </c>
      <c r="F42" s="19">
        <v>0</v>
      </c>
      <c r="G42" s="6">
        <v>1775</v>
      </c>
      <c r="H42" s="6">
        <v>1247.7</v>
      </c>
      <c r="I42" s="110">
        <f t="shared" si="0"/>
        <v>70.29295774647888</v>
      </c>
    </row>
    <row r="43" spans="1:9" ht="10.5" customHeight="1">
      <c r="A43" s="26">
        <v>639</v>
      </c>
      <c r="B43" s="26">
        <v>112</v>
      </c>
      <c r="C43" s="26">
        <v>6121</v>
      </c>
      <c r="D43" s="26">
        <v>4312</v>
      </c>
      <c r="E43" s="28" t="s">
        <v>587</v>
      </c>
      <c r="F43" s="19">
        <v>0</v>
      </c>
      <c r="G43" s="6">
        <v>6160</v>
      </c>
      <c r="H43" s="6">
        <v>6156.7</v>
      </c>
      <c r="I43" s="110">
        <f t="shared" si="0"/>
        <v>99.94642857142857</v>
      </c>
    </row>
    <row r="44" spans="1:9" ht="10.5" customHeight="1">
      <c r="A44" s="26">
        <v>650</v>
      </c>
      <c r="B44" s="26">
        <v>112</v>
      </c>
      <c r="C44" s="26">
        <v>6121</v>
      </c>
      <c r="D44" s="26">
        <v>2219</v>
      </c>
      <c r="E44" s="28" t="s">
        <v>872</v>
      </c>
      <c r="F44" s="19">
        <v>0</v>
      </c>
      <c r="G44" s="6">
        <v>10118</v>
      </c>
      <c r="H44" s="6">
        <v>10117.7</v>
      </c>
      <c r="I44" s="110">
        <f t="shared" si="0"/>
        <v>99.99703498715162</v>
      </c>
    </row>
    <row r="45" spans="1:9" ht="12" customHeight="1">
      <c r="A45" s="26">
        <v>650</v>
      </c>
      <c r="B45" s="26">
        <v>112</v>
      </c>
      <c r="C45" s="26">
        <v>6149</v>
      </c>
      <c r="D45" s="26">
        <v>2219</v>
      </c>
      <c r="E45" s="28" t="s">
        <v>1297</v>
      </c>
      <c r="F45" s="19">
        <v>0</v>
      </c>
      <c r="G45" s="6">
        <v>40</v>
      </c>
      <c r="H45" s="6">
        <v>35.8</v>
      </c>
      <c r="I45" s="110">
        <f t="shared" si="0"/>
        <v>89.49999999999999</v>
      </c>
    </row>
    <row r="46" spans="1:9" ht="12" customHeight="1">
      <c r="A46" s="26">
        <v>652</v>
      </c>
      <c r="B46" s="30">
        <v>112</v>
      </c>
      <c r="C46" s="26">
        <v>6121</v>
      </c>
      <c r="D46" s="26">
        <v>2212</v>
      </c>
      <c r="E46" s="1" t="s">
        <v>1616</v>
      </c>
      <c r="F46" s="19">
        <v>17000</v>
      </c>
      <c r="G46" s="6">
        <v>16300</v>
      </c>
      <c r="H46" s="6">
        <v>11718.9</v>
      </c>
      <c r="I46" s="110">
        <f t="shared" si="0"/>
        <v>71.89509202453988</v>
      </c>
    </row>
    <row r="47" spans="1:9" ht="12" customHeight="1">
      <c r="A47" s="26">
        <v>652</v>
      </c>
      <c r="B47" s="30">
        <v>112</v>
      </c>
      <c r="C47" s="26">
        <v>6126</v>
      </c>
      <c r="D47" s="26">
        <v>2212</v>
      </c>
      <c r="E47" s="1" t="s">
        <v>1298</v>
      </c>
      <c r="F47" s="19">
        <v>0</v>
      </c>
      <c r="G47" s="6">
        <v>700</v>
      </c>
      <c r="H47" s="6">
        <v>630</v>
      </c>
      <c r="I47" s="110">
        <f>(H47/G47)*100</f>
        <v>90</v>
      </c>
    </row>
    <row r="48" spans="1:9" ht="12" customHeight="1">
      <c r="A48" s="26">
        <v>653</v>
      </c>
      <c r="B48" s="30">
        <v>112</v>
      </c>
      <c r="C48" s="26">
        <v>6121</v>
      </c>
      <c r="D48" s="26">
        <v>2212</v>
      </c>
      <c r="E48" s="1" t="s">
        <v>588</v>
      </c>
      <c r="F48" s="19">
        <v>0</v>
      </c>
      <c r="G48" s="6">
        <v>4000</v>
      </c>
      <c r="H48" s="6">
        <v>590.2</v>
      </c>
      <c r="I48" s="110">
        <f t="shared" si="0"/>
        <v>14.755</v>
      </c>
    </row>
    <row r="49" spans="1:9" ht="12" customHeight="1">
      <c r="A49" s="26">
        <v>655</v>
      </c>
      <c r="B49" s="30">
        <v>112</v>
      </c>
      <c r="C49" s="26">
        <v>6121</v>
      </c>
      <c r="D49" s="26">
        <v>6409</v>
      </c>
      <c r="E49" s="1" t="s">
        <v>589</v>
      </c>
      <c r="F49" s="19">
        <v>0</v>
      </c>
      <c r="G49" s="6">
        <v>375</v>
      </c>
      <c r="H49" s="6">
        <v>242.8</v>
      </c>
      <c r="I49" s="110">
        <f t="shared" si="0"/>
        <v>64.74666666666667</v>
      </c>
    </row>
    <row r="50" spans="1:9" ht="12" customHeight="1">
      <c r="A50" s="26">
        <v>656</v>
      </c>
      <c r="B50" s="26">
        <v>112</v>
      </c>
      <c r="C50" s="26">
        <v>6121</v>
      </c>
      <c r="D50" s="26">
        <v>2212</v>
      </c>
      <c r="E50" s="1" t="s">
        <v>1617</v>
      </c>
      <c r="F50" s="1">
        <v>20000</v>
      </c>
      <c r="G50" s="6">
        <v>26800</v>
      </c>
      <c r="H50" s="6">
        <v>26782.7</v>
      </c>
      <c r="I50" s="110">
        <f t="shared" si="0"/>
        <v>99.93544776119403</v>
      </c>
    </row>
    <row r="51" spans="1:9" ht="12" customHeight="1">
      <c r="A51" s="26">
        <v>656</v>
      </c>
      <c r="B51" s="26">
        <v>112</v>
      </c>
      <c r="C51" s="26">
        <v>6126</v>
      </c>
      <c r="D51" s="26">
        <v>2212</v>
      </c>
      <c r="E51" s="1" t="s">
        <v>868</v>
      </c>
      <c r="F51" s="1">
        <v>0</v>
      </c>
      <c r="G51" s="6">
        <v>680</v>
      </c>
      <c r="H51" s="6">
        <v>418.2</v>
      </c>
      <c r="I51" s="110">
        <f t="shared" si="0"/>
        <v>61.5</v>
      </c>
    </row>
    <row r="52" spans="1:9" ht="12" customHeight="1">
      <c r="A52" s="26">
        <v>657</v>
      </c>
      <c r="B52" s="26">
        <v>112</v>
      </c>
      <c r="C52" s="26">
        <v>6121</v>
      </c>
      <c r="D52" s="26">
        <v>2310</v>
      </c>
      <c r="E52" s="1" t="s">
        <v>590</v>
      </c>
      <c r="F52" s="1">
        <v>0</v>
      </c>
      <c r="G52" s="6">
        <v>1500</v>
      </c>
      <c r="H52" s="6">
        <v>432.6</v>
      </c>
      <c r="I52" s="110">
        <f t="shared" si="0"/>
        <v>28.84</v>
      </c>
    </row>
    <row r="53" spans="1:9" ht="12" customHeight="1">
      <c r="A53" s="26">
        <v>658</v>
      </c>
      <c r="B53" s="26">
        <v>112</v>
      </c>
      <c r="C53" s="26">
        <v>6121</v>
      </c>
      <c r="D53" s="26">
        <v>2310</v>
      </c>
      <c r="E53" s="28" t="s">
        <v>1618</v>
      </c>
      <c r="F53" s="19">
        <v>10000</v>
      </c>
      <c r="G53" s="6">
        <v>14880</v>
      </c>
      <c r="H53" s="6">
        <v>7530.7</v>
      </c>
      <c r="I53" s="110">
        <f t="shared" si="0"/>
        <v>50.60954301075269</v>
      </c>
    </row>
    <row r="54" spans="1:9" ht="12" customHeight="1">
      <c r="A54" s="26">
        <v>658</v>
      </c>
      <c r="B54" s="26">
        <v>112</v>
      </c>
      <c r="C54" s="26">
        <v>6149</v>
      </c>
      <c r="D54" s="26">
        <v>2310</v>
      </c>
      <c r="E54" s="28" t="s">
        <v>1618</v>
      </c>
      <c r="F54" s="19">
        <v>0</v>
      </c>
      <c r="G54" s="6">
        <v>120</v>
      </c>
      <c r="H54" s="6">
        <v>115.7</v>
      </c>
      <c r="I54" s="110">
        <f>(H54/G54)*100</f>
        <v>96.41666666666667</v>
      </c>
    </row>
    <row r="55" spans="1:9" ht="12" customHeight="1">
      <c r="A55" s="26">
        <v>659</v>
      </c>
      <c r="B55" s="26">
        <v>112</v>
      </c>
      <c r="C55" s="26">
        <v>6121</v>
      </c>
      <c r="D55" s="26">
        <v>2212</v>
      </c>
      <c r="E55" s="28" t="s">
        <v>591</v>
      </c>
      <c r="F55" s="19">
        <v>0</v>
      </c>
      <c r="G55" s="6">
        <v>7600</v>
      </c>
      <c r="H55" s="6">
        <v>7466.2</v>
      </c>
      <c r="I55" s="110">
        <f t="shared" si="0"/>
        <v>98.23947368421052</v>
      </c>
    </row>
    <row r="56" spans="1:9" ht="12" customHeight="1">
      <c r="A56" s="26">
        <v>661</v>
      </c>
      <c r="B56" s="26">
        <v>112</v>
      </c>
      <c r="C56" s="26">
        <v>6121</v>
      </c>
      <c r="D56" s="26">
        <v>2212</v>
      </c>
      <c r="E56" s="28" t="s">
        <v>592</v>
      </c>
      <c r="F56" s="19">
        <v>0</v>
      </c>
      <c r="G56" s="6">
        <v>941</v>
      </c>
      <c r="H56" s="6">
        <v>940.7</v>
      </c>
      <c r="I56" s="110">
        <f t="shared" si="0"/>
        <v>99.9681190223167</v>
      </c>
    </row>
    <row r="57" spans="1:9" ht="12" customHeight="1">
      <c r="A57" s="26">
        <v>667</v>
      </c>
      <c r="B57" s="26">
        <v>112</v>
      </c>
      <c r="C57" s="26">
        <v>6121</v>
      </c>
      <c r="D57" s="26">
        <v>3419</v>
      </c>
      <c r="E57" s="28" t="s">
        <v>1711</v>
      </c>
      <c r="F57" s="19">
        <v>104000</v>
      </c>
      <c r="G57" s="6">
        <v>116500</v>
      </c>
      <c r="H57" s="6">
        <v>115360.1</v>
      </c>
      <c r="I57" s="110">
        <f t="shared" si="0"/>
        <v>99.02154506437769</v>
      </c>
    </row>
    <row r="58" spans="1:9" ht="12" customHeight="1">
      <c r="A58" s="26">
        <v>667</v>
      </c>
      <c r="B58" s="26">
        <v>112</v>
      </c>
      <c r="C58" s="26">
        <v>6126</v>
      </c>
      <c r="D58" s="26">
        <v>3419</v>
      </c>
      <c r="E58" s="28" t="s">
        <v>1711</v>
      </c>
      <c r="F58" s="19">
        <v>0</v>
      </c>
      <c r="G58" s="6">
        <v>1000</v>
      </c>
      <c r="H58" s="6">
        <v>879</v>
      </c>
      <c r="I58" s="110">
        <f t="shared" si="0"/>
        <v>87.9</v>
      </c>
    </row>
    <row r="59" spans="1:9" ht="12" customHeight="1">
      <c r="A59" s="26">
        <v>667</v>
      </c>
      <c r="B59" s="26">
        <v>112</v>
      </c>
      <c r="C59" s="26">
        <v>6143</v>
      </c>
      <c r="D59" s="26">
        <v>3419</v>
      </c>
      <c r="E59" s="28" t="s">
        <v>1718</v>
      </c>
      <c r="F59" s="19">
        <v>6500</v>
      </c>
      <c r="G59" s="6">
        <v>6500</v>
      </c>
      <c r="H59" s="6">
        <v>6931.6</v>
      </c>
      <c r="I59" s="110">
        <f t="shared" si="0"/>
        <v>106.64</v>
      </c>
    </row>
    <row r="60" spans="1:9" ht="12" customHeight="1">
      <c r="A60" s="26">
        <v>667</v>
      </c>
      <c r="B60" s="26">
        <v>112</v>
      </c>
      <c r="C60" s="26">
        <v>6149</v>
      </c>
      <c r="D60" s="26">
        <v>3419</v>
      </c>
      <c r="E60" s="28" t="s">
        <v>1474</v>
      </c>
      <c r="F60" s="19">
        <v>0</v>
      </c>
      <c r="G60" s="6">
        <v>860</v>
      </c>
      <c r="H60" s="6">
        <v>854.8</v>
      </c>
      <c r="I60" s="110">
        <f t="shared" si="0"/>
        <v>99.3953488372093</v>
      </c>
    </row>
    <row r="61" spans="1:9" ht="12" customHeight="1">
      <c r="A61" s="26">
        <v>669</v>
      </c>
      <c r="B61" s="26">
        <v>112</v>
      </c>
      <c r="C61" s="26">
        <v>6121</v>
      </c>
      <c r="D61" s="26">
        <v>3639</v>
      </c>
      <c r="E61" s="28" t="s">
        <v>1672</v>
      </c>
      <c r="F61" s="19">
        <v>2000</v>
      </c>
      <c r="G61" s="6">
        <v>5000</v>
      </c>
      <c r="H61" s="6">
        <v>3131.8</v>
      </c>
      <c r="I61" s="110">
        <f t="shared" si="0"/>
        <v>62.636</v>
      </c>
    </row>
    <row r="62" spans="1:9" ht="12" customHeight="1">
      <c r="A62" s="26">
        <v>689</v>
      </c>
      <c r="B62" s="26">
        <v>112</v>
      </c>
      <c r="C62" s="26">
        <v>6121</v>
      </c>
      <c r="D62" s="26">
        <v>2212</v>
      </c>
      <c r="E62" s="28" t="s">
        <v>1299</v>
      </c>
      <c r="F62" s="19">
        <v>0</v>
      </c>
      <c r="G62" s="6">
        <v>44000</v>
      </c>
      <c r="H62" s="6">
        <v>30046.5</v>
      </c>
      <c r="I62" s="110">
        <f t="shared" si="0"/>
        <v>68.2875</v>
      </c>
    </row>
    <row r="63" spans="1:9" ht="12" customHeight="1">
      <c r="A63" s="26">
        <v>692</v>
      </c>
      <c r="B63" s="26">
        <v>112</v>
      </c>
      <c r="C63" s="26">
        <v>6121</v>
      </c>
      <c r="D63" s="26">
        <v>2321</v>
      </c>
      <c r="E63" s="28" t="s">
        <v>593</v>
      </c>
      <c r="F63" s="19">
        <v>0</v>
      </c>
      <c r="G63" s="6">
        <v>2400</v>
      </c>
      <c r="H63" s="6">
        <v>353.6</v>
      </c>
      <c r="I63" s="110">
        <f t="shared" si="0"/>
        <v>14.733333333333334</v>
      </c>
    </row>
    <row r="64" spans="1:9" ht="12" customHeight="1">
      <c r="A64" s="26">
        <v>693</v>
      </c>
      <c r="B64" s="26">
        <v>112</v>
      </c>
      <c r="C64" s="26">
        <v>6121</v>
      </c>
      <c r="D64" s="26">
        <v>2321</v>
      </c>
      <c r="E64" s="28" t="s">
        <v>1674</v>
      </c>
      <c r="F64" s="19">
        <v>12000</v>
      </c>
      <c r="G64" s="6">
        <v>13000</v>
      </c>
      <c r="H64" s="6">
        <v>0</v>
      </c>
      <c r="I64" s="110">
        <f t="shared" si="0"/>
        <v>0</v>
      </c>
    </row>
    <row r="65" spans="1:9" ht="12" customHeight="1">
      <c r="A65" s="26">
        <v>715</v>
      </c>
      <c r="B65" s="26">
        <v>112</v>
      </c>
      <c r="C65" s="26">
        <v>6121</v>
      </c>
      <c r="D65" s="26">
        <v>2212</v>
      </c>
      <c r="E65" s="28" t="s">
        <v>1619</v>
      </c>
      <c r="F65" s="19">
        <v>5000</v>
      </c>
      <c r="G65" s="6">
        <v>9960</v>
      </c>
      <c r="H65" s="6">
        <v>4525.1</v>
      </c>
      <c r="I65" s="110">
        <f t="shared" si="0"/>
        <v>45.432730923694784</v>
      </c>
    </row>
    <row r="66" spans="1:9" ht="12" customHeight="1">
      <c r="A66" s="26">
        <v>715</v>
      </c>
      <c r="B66" s="26">
        <v>112</v>
      </c>
      <c r="C66" s="26">
        <v>6121</v>
      </c>
      <c r="D66" s="26">
        <v>3311</v>
      </c>
      <c r="E66" s="28" t="s">
        <v>1619</v>
      </c>
      <c r="F66" s="19">
        <v>0</v>
      </c>
      <c r="G66" s="6">
        <v>1380</v>
      </c>
      <c r="H66" s="6">
        <v>1374.7</v>
      </c>
      <c r="I66" s="110">
        <f t="shared" si="0"/>
        <v>99.61594202898551</v>
      </c>
    </row>
    <row r="67" spans="1:9" ht="12" customHeight="1">
      <c r="A67" s="26">
        <v>715</v>
      </c>
      <c r="B67" s="26">
        <v>112</v>
      </c>
      <c r="C67" s="26">
        <v>6121</v>
      </c>
      <c r="D67" s="26">
        <v>3419</v>
      </c>
      <c r="E67" s="28" t="s">
        <v>1619</v>
      </c>
      <c r="F67" s="19">
        <v>0</v>
      </c>
      <c r="G67" s="6">
        <v>200</v>
      </c>
      <c r="H67" s="6">
        <v>189.2</v>
      </c>
      <c r="I67" s="110">
        <f>(H67/G67)*100</f>
        <v>94.6</v>
      </c>
    </row>
    <row r="68" spans="1:9" ht="12" customHeight="1">
      <c r="A68" s="26">
        <v>715</v>
      </c>
      <c r="B68" s="26">
        <v>112</v>
      </c>
      <c r="C68" s="26">
        <v>6121</v>
      </c>
      <c r="D68" s="26">
        <v>3631</v>
      </c>
      <c r="E68" s="28" t="s">
        <v>1619</v>
      </c>
      <c r="F68" s="19">
        <v>0</v>
      </c>
      <c r="G68" s="6">
        <v>380</v>
      </c>
      <c r="H68" s="6">
        <v>377</v>
      </c>
      <c r="I68" s="110">
        <f t="shared" si="0"/>
        <v>99.21052631578947</v>
      </c>
    </row>
    <row r="69" spans="1:9" ht="12" customHeight="1">
      <c r="A69" s="26">
        <v>715</v>
      </c>
      <c r="B69" s="26">
        <v>112</v>
      </c>
      <c r="C69" s="26">
        <v>6121</v>
      </c>
      <c r="D69" s="26">
        <v>3745</v>
      </c>
      <c r="E69" s="28" t="s">
        <v>1619</v>
      </c>
      <c r="F69" s="19">
        <v>0</v>
      </c>
      <c r="G69" s="6">
        <v>80</v>
      </c>
      <c r="H69" s="6">
        <v>75.4</v>
      </c>
      <c r="I69" s="110">
        <f>(H69/G69)*100</f>
        <v>94.25000000000001</v>
      </c>
    </row>
    <row r="70" spans="1:9" ht="12" customHeight="1">
      <c r="A70" s="26">
        <v>724</v>
      </c>
      <c r="B70" s="26">
        <v>112</v>
      </c>
      <c r="C70" s="26">
        <v>6121</v>
      </c>
      <c r="D70" s="26">
        <v>2212</v>
      </c>
      <c r="E70" s="28" t="s">
        <v>594</v>
      </c>
      <c r="F70" s="19">
        <v>0</v>
      </c>
      <c r="G70" s="6">
        <v>3499</v>
      </c>
      <c r="H70" s="6">
        <v>2902.3</v>
      </c>
      <c r="I70" s="110">
        <f t="shared" si="0"/>
        <v>82.94655615890255</v>
      </c>
    </row>
    <row r="71" spans="1:9" ht="12" customHeight="1">
      <c r="A71" s="26">
        <v>724</v>
      </c>
      <c r="B71" s="26">
        <v>112</v>
      </c>
      <c r="C71" s="26">
        <v>6149</v>
      </c>
      <c r="D71" s="26">
        <v>2212</v>
      </c>
      <c r="E71" s="28" t="s">
        <v>1300</v>
      </c>
      <c r="F71" s="19">
        <v>0</v>
      </c>
      <c r="G71" s="6">
        <v>1</v>
      </c>
      <c r="H71" s="6">
        <v>1</v>
      </c>
      <c r="I71" s="110">
        <f t="shared" si="0"/>
        <v>100</v>
      </c>
    </row>
    <row r="72" spans="1:9" ht="12" customHeight="1">
      <c r="A72" s="26">
        <v>726</v>
      </c>
      <c r="B72" s="26">
        <v>112</v>
      </c>
      <c r="C72" s="26">
        <v>6121</v>
      </c>
      <c r="D72" s="26">
        <v>2271</v>
      </c>
      <c r="E72" s="28" t="s">
        <v>869</v>
      </c>
      <c r="F72" s="19">
        <v>0</v>
      </c>
      <c r="G72" s="6">
        <v>24200</v>
      </c>
      <c r="H72" s="6">
        <v>21083.8</v>
      </c>
      <c r="I72" s="110">
        <f t="shared" si="0"/>
        <v>87.12314049586777</v>
      </c>
    </row>
    <row r="73" spans="1:9" ht="12" customHeight="1">
      <c r="A73" s="26">
        <v>727</v>
      </c>
      <c r="B73" s="26">
        <v>112</v>
      </c>
      <c r="C73" s="26">
        <v>6121</v>
      </c>
      <c r="D73" s="26">
        <v>2219</v>
      </c>
      <c r="E73" s="28" t="s">
        <v>595</v>
      </c>
      <c r="F73" s="19">
        <v>0</v>
      </c>
      <c r="G73" s="6">
        <v>4000</v>
      </c>
      <c r="H73" s="6">
        <v>1484</v>
      </c>
      <c r="I73" s="110">
        <f t="shared" si="0"/>
        <v>37.1</v>
      </c>
    </row>
    <row r="74" spans="1:9" ht="12" customHeight="1">
      <c r="A74" s="26">
        <v>728</v>
      </c>
      <c r="B74" s="30">
        <v>112</v>
      </c>
      <c r="C74" s="26">
        <v>6121</v>
      </c>
      <c r="D74" s="26">
        <v>2212</v>
      </c>
      <c r="E74" s="1" t="s">
        <v>752</v>
      </c>
      <c r="F74" s="19">
        <v>30000</v>
      </c>
      <c r="G74" s="6">
        <v>29750</v>
      </c>
      <c r="H74" s="6">
        <v>0</v>
      </c>
      <c r="I74" s="110">
        <f t="shared" si="0"/>
        <v>0</v>
      </c>
    </row>
    <row r="75" spans="1:9" ht="12" customHeight="1">
      <c r="A75" s="26">
        <v>728</v>
      </c>
      <c r="B75" s="30">
        <v>112</v>
      </c>
      <c r="C75" s="26">
        <v>6126</v>
      </c>
      <c r="D75" s="26">
        <v>2212</v>
      </c>
      <c r="E75" s="1" t="s">
        <v>854</v>
      </c>
      <c r="F75" s="19">
        <v>0</v>
      </c>
      <c r="G75" s="6">
        <v>1400</v>
      </c>
      <c r="H75" s="6">
        <v>783.2</v>
      </c>
      <c r="I75" s="110">
        <f t="shared" si="0"/>
        <v>55.94285714285715</v>
      </c>
    </row>
    <row r="76" spans="1:9" ht="12" customHeight="1">
      <c r="A76" s="26">
        <v>728</v>
      </c>
      <c r="B76" s="30">
        <v>112</v>
      </c>
      <c r="C76" s="26">
        <v>6143</v>
      </c>
      <c r="D76" s="26">
        <v>2212</v>
      </c>
      <c r="E76" s="1" t="s">
        <v>752</v>
      </c>
      <c r="F76" s="19">
        <v>180</v>
      </c>
      <c r="G76" s="6">
        <v>180</v>
      </c>
      <c r="H76" s="6">
        <v>0</v>
      </c>
      <c r="I76" s="110">
        <f t="shared" si="0"/>
        <v>0</v>
      </c>
    </row>
    <row r="77" spans="1:9" ht="12" customHeight="1">
      <c r="A77" s="26">
        <v>729</v>
      </c>
      <c r="B77" s="26">
        <v>112</v>
      </c>
      <c r="C77" s="26">
        <v>6121</v>
      </c>
      <c r="D77" s="26">
        <v>3745</v>
      </c>
      <c r="E77" s="1" t="s">
        <v>1673</v>
      </c>
      <c r="F77" s="19">
        <v>13000</v>
      </c>
      <c r="G77" s="6">
        <v>14210</v>
      </c>
      <c r="H77" s="6">
        <v>13856.4</v>
      </c>
      <c r="I77" s="110">
        <f t="shared" si="0"/>
        <v>97.51161154116818</v>
      </c>
    </row>
    <row r="78" spans="1:9" ht="12" customHeight="1">
      <c r="A78" s="26">
        <v>729</v>
      </c>
      <c r="B78" s="26">
        <v>112</v>
      </c>
      <c r="C78" s="26">
        <v>6126</v>
      </c>
      <c r="D78" s="26">
        <v>3745</v>
      </c>
      <c r="E78" s="1" t="s">
        <v>855</v>
      </c>
      <c r="F78" s="19">
        <v>0</v>
      </c>
      <c r="G78" s="6">
        <v>260</v>
      </c>
      <c r="H78" s="6">
        <v>256.1</v>
      </c>
      <c r="I78" s="110">
        <f t="shared" si="0"/>
        <v>98.50000000000001</v>
      </c>
    </row>
    <row r="79" spans="1:9" ht="12" customHeight="1">
      <c r="A79" s="26">
        <v>730</v>
      </c>
      <c r="B79" s="26">
        <v>112</v>
      </c>
      <c r="C79" s="26">
        <v>6121</v>
      </c>
      <c r="D79" s="26">
        <v>2333</v>
      </c>
      <c r="E79" s="1" t="s">
        <v>1622</v>
      </c>
      <c r="F79" s="19">
        <v>4700</v>
      </c>
      <c r="G79" s="6">
        <v>5843</v>
      </c>
      <c r="H79" s="6">
        <v>5717.7</v>
      </c>
      <c r="I79" s="110">
        <f t="shared" si="0"/>
        <v>97.8555536539449</v>
      </c>
    </row>
    <row r="80" spans="1:9" ht="12" customHeight="1">
      <c r="A80" s="26">
        <v>730</v>
      </c>
      <c r="B80" s="26">
        <v>112</v>
      </c>
      <c r="C80" s="26">
        <v>6149</v>
      </c>
      <c r="D80" s="26">
        <v>2333</v>
      </c>
      <c r="E80" s="1" t="s">
        <v>870</v>
      </c>
      <c r="F80" s="19">
        <v>0</v>
      </c>
      <c r="G80" s="6">
        <v>7</v>
      </c>
      <c r="H80" s="6">
        <v>6.9</v>
      </c>
      <c r="I80" s="110">
        <f t="shared" si="0"/>
        <v>98.57142857142858</v>
      </c>
    </row>
    <row r="81" spans="1:9" ht="12" customHeight="1">
      <c r="A81" s="26">
        <v>731</v>
      </c>
      <c r="B81" s="26">
        <v>112</v>
      </c>
      <c r="C81" s="26">
        <v>6121</v>
      </c>
      <c r="D81" s="26">
        <v>2321</v>
      </c>
      <c r="E81" s="28" t="s">
        <v>1620</v>
      </c>
      <c r="F81" s="19">
        <v>2500</v>
      </c>
      <c r="G81" s="6">
        <v>2500</v>
      </c>
      <c r="H81" s="6">
        <v>2172.4</v>
      </c>
      <c r="I81" s="110">
        <f t="shared" si="0"/>
        <v>86.896</v>
      </c>
    </row>
    <row r="82" spans="1:9" ht="12" customHeight="1">
      <c r="A82" s="26">
        <v>732</v>
      </c>
      <c r="B82" s="26">
        <v>112</v>
      </c>
      <c r="C82" s="26">
        <v>6121</v>
      </c>
      <c r="D82" s="26">
        <v>2310</v>
      </c>
      <c r="E82" s="28" t="s">
        <v>1621</v>
      </c>
      <c r="F82" s="19">
        <v>2500</v>
      </c>
      <c r="G82" s="6">
        <v>1900</v>
      </c>
      <c r="H82" s="6">
        <v>0</v>
      </c>
      <c r="I82" s="110">
        <f t="shared" si="0"/>
        <v>0</v>
      </c>
    </row>
    <row r="83" spans="1:9" ht="12" customHeight="1">
      <c r="A83" s="26">
        <v>735</v>
      </c>
      <c r="B83" s="26">
        <v>112</v>
      </c>
      <c r="C83" s="26">
        <v>6121</v>
      </c>
      <c r="D83" s="26">
        <v>4312</v>
      </c>
      <c r="E83" s="28" t="s">
        <v>856</v>
      </c>
      <c r="F83" s="19">
        <v>0</v>
      </c>
      <c r="G83" s="6">
        <v>1775</v>
      </c>
      <c r="H83" s="6">
        <v>1759.8</v>
      </c>
      <c r="I83" s="110">
        <f t="shared" si="0"/>
        <v>99.143661971831</v>
      </c>
    </row>
    <row r="84" spans="1:9" ht="12" customHeight="1">
      <c r="A84" s="26">
        <v>735</v>
      </c>
      <c r="B84" s="26">
        <v>112</v>
      </c>
      <c r="C84" s="26">
        <v>6126</v>
      </c>
      <c r="D84" s="26">
        <v>4312</v>
      </c>
      <c r="E84" s="28" t="s">
        <v>1301</v>
      </c>
      <c r="F84" s="19">
        <v>0</v>
      </c>
      <c r="G84" s="6">
        <v>20</v>
      </c>
      <c r="H84" s="6">
        <v>20</v>
      </c>
      <c r="I84" s="110">
        <f>(H84/G84)*100</f>
        <v>100</v>
      </c>
    </row>
    <row r="85" spans="1:9" ht="12" customHeight="1">
      <c r="A85" s="26">
        <v>736</v>
      </c>
      <c r="B85" s="26">
        <v>112</v>
      </c>
      <c r="C85" s="26">
        <v>6121</v>
      </c>
      <c r="D85" s="26">
        <v>3639</v>
      </c>
      <c r="E85" s="28" t="s">
        <v>596</v>
      </c>
      <c r="F85" s="19">
        <v>0</v>
      </c>
      <c r="G85" s="6">
        <v>1500</v>
      </c>
      <c r="H85" s="6">
        <v>0</v>
      </c>
      <c r="I85" s="110">
        <f t="shared" si="0"/>
        <v>0</v>
      </c>
    </row>
    <row r="86" spans="1:9" ht="12" customHeight="1">
      <c r="A86" s="26">
        <v>737</v>
      </c>
      <c r="B86" s="26">
        <v>112</v>
      </c>
      <c r="C86" s="26">
        <v>6121</v>
      </c>
      <c r="D86" s="26">
        <v>2219</v>
      </c>
      <c r="E86" s="28" t="s">
        <v>597</v>
      </c>
      <c r="F86" s="19">
        <v>0</v>
      </c>
      <c r="G86" s="6">
        <v>3000</v>
      </c>
      <c r="H86" s="6">
        <v>108.5</v>
      </c>
      <c r="I86" s="110">
        <f t="shared" si="0"/>
        <v>3.6166666666666667</v>
      </c>
    </row>
    <row r="87" spans="1:9" ht="12" customHeight="1">
      <c r="A87" s="26">
        <v>744</v>
      </c>
      <c r="B87" s="26">
        <v>112</v>
      </c>
      <c r="C87" s="26">
        <v>6121</v>
      </c>
      <c r="D87" s="26">
        <v>4312</v>
      </c>
      <c r="E87" s="28" t="s">
        <v>598</v>
      </c>
      <c r="F87" s="19">
        <v>0</v>
      </c>
      <c r="G87" s="6">
        <v>14795</v>
      </c>
      <c r="H87" s="6">
        <v>14794.5</v>
      </c>
      <c r="I87" s="110">
        <f t="shared" si="0"/>
        <v>99.99662047989185</v>
      </c>
    </row>
    <row r="88" spans="1:9" ht="12" customHeight="1">
      <c r="A88" s="26">
        <v>744</v>
      </c>
      <c r="B88" s="26">
        <v>112</v>
      </c>
      <c r="C88" s="26">
        <v>6126</v>
      </c>
      <c r="D88" s="26">
        <v>4312</v>
      </c>
      <c r="E88" s="28" t="s">
        <v>1302</v>
      </c>
      <c r="F88" s="19">
        <v>0</v>
      </c>
      <c r="G88" s="6">
        <v>3895</v>
      </c>
      <c r="H88" s="6">
        <v>3801</v>
      </c>
      <c r="I88" s="110">
        <f t="shared" si="0"/>
        <v>97.58664955070603</v>
      </c>
    </row>
    <row r="89" spans="1:9" ht="12" customHeight="1">
      <c r="A89" s="26">
        <v>745</v>
      </c>
      <c r="B89" s="26">
        <v>112</v>
      </c>
      <c r="C89" s="26">
        <v>6121</v>
      </c>
      <c r="D89" s="26">
        <v>2310</v>
      </c>
      <c r="E89" s="28" t="s">
        <v>599</v>
      </c>
      <c r="F89" s="19">
        <v>0</v>
      </c>
      <c r="G89" s="6">
        <v>635</v>
      </c>
      <c r="H89" s="6">
        <v>0</v>
      </c>
      <c r="I89" s="110">
        <f t="shared" si="0"/>
        <v>0</v>
      </c>
    </row>
    <row r="90" spans="1:9" ht="12" customHeight="1">
      <c r="A90" s="26">
        <v>746</v>
      </c>
      <c r="B90" s="26">
        <v>112</v>
      </c>
      <c r="C90" s="26">
        <v>6121</v>
      </c>
      <c r="D90" s="26">
        <v>2212</v>
      </c>
      <c r="E90" s="28" t="s">
        <v>871</v>
      </c>
      <c r="F90" s="19">
        <v>0</v>
      </c>
      <c r="G90" s="6">
        <v>6500</v>
      </c>
      <c r="H90" s="6">
        <v>0</v>
      </c>
      <c r="I90" s="110">
        <f t="shared" si="0"/>
        <v>0</v>
      </c>
    </row>
    <row r="91" spans="1:9" ht="12" customHeight="1">
      <c r="A91" s="26">
        <v>747</v>
      </c>
      <c r="B91" s="26">
        <v>112</v>
      </c>
      <c r="C91" s="26">
        <v>6121</v>
      </c>
      <c r="D91" s="26">
        <v>2321</v>
      </c>
      <c r="E91" s="28" t="s">
        <v>816</v>
      </c>
      <c r="F91" s="19">
        <v>0</v>
      </c>
      <c r="G91" s="6">
        <v>3000</v>
      </c>
      <c r="H91" s="6">
        <v>0</v>
      </c>
      <c r="I91" s="110">
        <f t="shared" si="0"/>
        <v>0</v>
      </c>
    </row>
    <row r="92" spans="1:9" ht="12" customHeight="1">
      <c r="A92" s="26">
        <v>748</v>
      </c>
      <c r="B92" s="26">
        <v>112</v>
      </c>
      <c r="C92" s="26">
        <v>6121</v>
      </c>
      <c r="D92" s="26">
        <v>2321</v>
      </c>
      <c r="E92" s="28" t="s">
        <v>817</v>
      </c>
      <c r="F92" s="19">
        <v>0</v>
      </c>
      <c r="G92" s="6">
        <v>700</v>
      </c>
      <c r="H92" s="6">
        <v>0</v>
      </c>
      <c r="I92" s="110">
        <f t="shared" si="0"/>
        <v>0</v>
      </c>
    </row>
    <row r="93" spans="1:9" ht="12" customHeight="1">
      <c r="A93" s="26">
        <v>749</v>
      </c>
      <c r="B93" s="26">
        <v>112</v>
      </c>
      <c r="C93" s="26">
        <v>6121</v>
      </c>
      <c r="D93" s="26">
        <v>2212</v>
      </c>
      <c r="E93" s="28" t="s">
        <v>818</v>
      </c>
      <c r="F93" s="19">
        <v>0</v>
      </c>
      <c r="G93" s="6">
        <v>65</v>
      </c>
      <c r="H93" s="6">
        <v>61.2</v>
      </c>
      <c r="I93" s="110">
        <f t="shared" si="0"/>
        <v>94.15384615384616</v>
      </c>
    </row>
    <row r="94" spans="1:9" ht="12" customHeight="1">
      <c r="A94" s="26">
        <v>750</v>
      </c>
      <c r="B94" s="26">
        <v>112</v>
      </c>
      <c r="C94" s="26">
        <v>6121</v>
      </c>
      <c r="D94" s="26">
        <v>2333</v>
      </c>
      <c r="E94" s="28" t="s">
        <v>1303</v>
      </c>
      <c r="F94" s="19">
        <v>0</v>
      </c>
      <c r="G94" s="6">
        <v>5000</v>
      </c>
      <c r="H94" s="6">
        <v>1122</v>
      </c>
      <c r="I94" s="110">
        <f t="shared" si="0"/>
        <v>22.439999999999998</v>
      </c>
    </row>
    <row r="95" spans="1:9" ht="12" customHeight="1">
      <c r="A95" s="26">
        <v>751</v>
      </c>
      <c r="B95" s="26">
        <v>112</v>
      </c>
      <c r="C95" s="26">
        <v>6121</v>
      </c>
      <c r="D95" s="26">
        <v>2331</v>
      </c>
      <c r="E95" s="28" t="s">
        <v>1304</v>
      </c>
      <c r="F95" s="19">
        <v>0</v>
      </c>
      <c r="G95" s="6">
        <v>10000</v>
      </c>
      <c r="H95" s="19">
        <v>0</v>
      </c>
      <c r="I95" s="110">
        <f t="shared" si="0"/>
        <v>0</v>
      </c>
    </row>
    <row r="96" spans="1:9" ht="12" customHeight="1">
      <c r="A96" s="26">
        <v>6012</v>
      </c>
      <c r="B96" s="26" t="s">
        <v>1623</v>
      </c>
      <c r="C96" s="26">
        <v>6149</v>
      </c>
      <c r="D96" s="26">
        <v>3639</v>
      </c>
      <c r="E96" s="28" t="s">
        <v>1624</v>
      </c>
      <c r="F96" s="19">
        <v>300</v>
      </c>
      <c r="G96" s="6">
        <v>269.5</v>
      </c>
      <c r="H96" s="6">
        <v>39.2</v>
      </c>
      <c r="I96" s="110">
        <f t="shared" si="0"/>
        <v>14.545454545454547</v>
      </c>
    </row>
    <row r="97" spans="1:9" ht="12" customHeight="1">
      <c r="A97" s="26">
        <v>6013</v>
      </c>
      <c r="B97" s="26" t="s">
        <v>1623</v>
      </c>
      <c r="C97" s="26">
        <v>6149</v>
      </c>
      <c r="D97" s="26">
        <v>2212</v>
      </c>
      <c r="E97" s="28" t="s">
        <v>1625</v>
      </c>
      <c r="F97" s="19">
        <v>100</v>
      </c>
      <c r="G97" s="6">
        <v>256</v>
      </c>
      <c r="H97" s="6">
        <v>93.4</v>
      </c>
      <c r="I97" s="110">
        <f t="shared" si="0"/>
        <v>36.484375</v>
      </c>
    </row>
    <row r="98" spans="1:9" ht="12" customHeight="1">
      <c r="A98" s="26">
        <v>6013</v>
      </c>
      <c r="B98" s="26" t="s">
        <v>1623</v>
      </c>
      <c r="C98" s="26">
        <v>6149</v>
      </c>
      <c r="D98" s="26">
        <v>4312</v>
      </c>
      <c r="E98" s="28" t="s">
        <v>1625</v>
      </c>
      <c r="F98" s="19">
        <v>0</v>
      </c>
      <c r="G98" s="6">
        <v>16</v>
      </c>
      <c r="H98" s="6">
        <v>15.7</v>
      </c>
      <c r="I98" s="110">
        <f t="shared" si="0"/>
        <v>98.125</v>
      </c>
    </row>
    <row r="99" spans="1:9" ht="12" customHeight="1">
      <c r="A99" s="26">
        <v>6014</v>
      </c>
      <c r="B99" s="26">
        <v>112</v>
      </c>
      <c r="C99" s="26">
        <v>6149</v>
      </c>
      <c r="D99" s="26">
        <v>2212</v>
      </c>
      <c r="E99" s="28" t="s">
        <v>1626</v>
      </c>
      <c r="F99" s="19">
        <v>50</v>
      </c>
      <c r="G99" s="6">
        <v>110</v>
      </c>
      <c r="H99" s="6">
        <v>109.7</v>
      </c>
      <c r="I99" s="110">
        <f t="shared" si="0"/>
        <v>99.72727272727273</v>
      </c>
    </row>
    <row r="100" spans="1:9" ht="12" customHeight="1">
      <c r="A100" s="26">
        <v>6014</v>
      </c>
      <c r="B100" s="26">
        <v>112</v>
      </c>
      <c r="C100" s="26">
        <v>6149</v>
      </c>
      <c r="D100" s="26">
        <v>4312</v>
      </c>
      <c r="E100" s="28" t="s">
        <v>1626</v>
      </c>
      <c r="F100" s="19">
        <v>0</v>
      </c>
      <c r="G100" s="6">
        <v>25</v>
      </c>
      <c r="H100" s="6">
        <v>21.5</v>
      </c>
      <c r="I100" s="110">
        <f t="shared" si="0"/>
        <v>86</v>
      </c>
    </row>
    <row r="101" spans="1:9" ht="12" customHeight="1">
      <c r="A101" s="26">
        <v>6015</v>
      </c>
      <c r="B101" s="30">
        <v>112</v>
      </c>
      <c r="C101" s="26">
        <v>6149</v>
      </c>
      <c r="D101" s="26">
        <v>2212</v>
      </c>
      <c r="E101" s="1" t="s">
        <v>1709</v>
      </c>
      <c r="F101" s="19">
        <v>350</v>
      </c>
      <c r="G101" s="6">
        <v>305</v>
      </c>
      <c r="H101" s="6">
        <v>18.6</v>
      </c>
      <c r="I101" s="110">
        <f t="shared" si="0"/>
        <v>6.0983606557377055</v>
      </c>
    </row>
    <row r="102" spans="1:9" ht="12" customHeight="1">
      <c r="A102" s="26">
        <v>6015</v>
      </c>
      <c r="B102" s="30">
        <v>112</v>
      </c>
      <c r="C102" s="26">
        <v>6149</v>
      </c>
      <c r="D102" s="26">
        <v>4312</v>
      </c>
      <c r="E102" s="1" t="s">
        <v>1709</v>
      </c>
      <c r="F102" s="19">
        <v>0</v>
      </c>
      <c r="G102" s="6">
        <v>11</v>
      </c>
      <c r="H102" s="6">
        <v>10.5</v>
      </c>
      <c r="I102" s="110">
        <f t="shared" si="0"/>
        <v>95.45454545454545</v>
      </c>
    </row>
    <row r="103" spans="1:9" ht="12" customHeight="1">
      <c r="A103" s="26">
        <v>6016</v>
      </c>
      <c r="B103" s="30">
        <v>112</v>
      </c>
      <c r="C103" s="26">
        <v>6149</v>
      </c>
      <c r="D103" s="26">
        <v>2212</v>
      </c>
      <c r="E103" s="1" t="s">
        <v>194</v>
      </c>
      <c r="F103" s="19">
        <v>300</v>
      </c>
      <c r="G103" s="6">
        <v>219</v>
      </c>
      <c r="H103" s="6">
        <v>218.4</v>
      </c>
      <c r="I103" s="110">
        <f t="shared" si="0"/>
        <v>99.72602739726028</v>
      </c>
    </row>
    <row r="104" spans="1:9" ht="12" customHeight="1">
      <c r="A104" s="26">
        <v>6016</v>
      </c>
      <c r="B104" s="30">
        <v>112</v>
      </c>
      <c r="C104" s="26">
        <v>6149</v>
      </c>
      <c r="D104" s="26">
        <v>2310</v>
      </c>
      <c r="E104" s="1" t="s">
        <v>194</v>
      </c>
      <c r="F104" s="19">
        <v>0</v>
      </c>
      <c r="G104" s="6">
        <v>42</v>
      </c>
      <c r="H104" s="6">
        <v>0</v>
      </c>
      <c r="I104" s="110">
        <f t="shared" si="0"/>
        <v>0</v>
      </c>
    </row>
    <row r="105" spans="1:9" ht="12" customHeight="1">
      <c r="A105" s="26">
        <v>6016</v>
      </c>
      <c r="B105" s="30">
        <v>112</v>
      </c>
      <c r="C105" s="26">
        <v>6149</v>
      </c>
      <c r="D105" s="26">
        <v>2331</v>
      </c>
      <c r="E105" s="1" t="s">
        <v>194</v>
      </c>
      <c r="F105" s="19">
        <v>0</v>
      </c>
      <c r="G105" s="6">
        <v>55</v>
      </c>
      <c r="H105" s="6">
        <v>52.3</v>
      </c>
      <c r="I105" s="110">
        <f t="shared" si="0"/>
        <v>95.09090909090908</v>
      </c>
    </row>
    <row r="106" spans="1:9" ht="12" customHeight="1">
      <c r="A106" s="26">
        <v>6016</v>
      </c>
      <c r="B106" s="30">
        <v>112</v>
      </c>
      <c r="C106" s="26">
        <v>6149</v>
      </c>
      <c r="D106" s="26">
        <v>3419</v>
      </c>
      <c r="E106" s="1" t="s">
        <v>194</v>
      </c>
      <c r="F106" s="19">
        <v>0</v>
      </c>
      <c r="G106" s="6">
        <v>8</v>
      </c>
      <c r="H106" s="6">
        <v>7</v>
      </c>
      <c r="I106" s="110">
        <f t="shared" si="0"/>
        <v>87.5</v>
      </c>
    </row>
    <row r="107" spans="1:9" ht="12" customHeight="1">
      <c r="A107" s="26">
        <v>6016</v>
      </c>
      <c r="B107" s="30">
        <v>112</v>
      </c>
      <c r="C107" s="26">
        <v>6149</v>
      </c>
      <c r="D107" s="26">
        <v>3745</v>
      </c>
      <c r="E107" s="1" t="s">
        <v>194</v>
      </c>
      <c r="F107" s="19">
        <v>0</v>
      </c>
      <c r="G107" s="6">
        <v>10</v>
      </c>
      <c r="H107" s="6">
        <v>0</v>
      </c>
      <c r="I107" s="110">
        <f t="shared" si="0"/>
        <v>0</v>
      </c>
    </row>
    <row r="108" spans="1:9" ht="12" customHeight="1">
      <c r="A108" s="26">
        <v>6017</v>
      </c>
      <c r="B108" s="26">
        <v>112</v>
      </c>
      <c r="C108" s="26">
        <v>6149</v>
      </c>
      <c r="D108" s="26">
        <v>2212</v>
      </c>
      <c r="E108" s="28" t="s">
        <v>821</v>
      </c>
      <c r="F108" s="19">
        <v>500</v>
      </c>
      <c r="G108" s="6">
        <v>440</v>
      </c>
      <c r="H108" s="6">
        <v>0</v>
      </c>
      <c r="I108" s="110">
        <f t="shared" si="0"/>
        <v>0</v>
      </c>
    </row>
    <row r="109" spans="1:9" ht="12" customHeight="1">
      <c r="A109" s="26">
        <v>6018</v>
      </c>
      <c r="B109" s="26">
        <v>112</v>
      </c>
      <c r="C109" s="26">
        <v>6145</v>
      </c>
      <c r="D109" s="26">
        <v>2310</v>
      </c>
      <c r="E109" s="1" t="s">
        <v>1710</v>
      </c>
      <c r="F109" s="19">
        <v>100</v>
      </c>
      <c r="G109" s="6">
        <v>89</v>
      </c>
      <c r="H109" s="6">
        <v>13.9</v>
      </c>
      <c r="I109" s="110">
        <f t="shared" si="0"/>
        <v>15.617977528089888</v>
      </c>
    </row>
    <row r="110" spans="1:9" ht="12" customHeight="1">
      <c r="A110" s="26">
        <v>6018</v>
      </c>
      <c r="B110" s="26">
        <v>112</v>
      </c>
      <c r="C110" s="26">
        <v>6145</v>
      </c>
      <c r="D110" s="26">
        <v>2321</v>
      </c>
      <c r="E110" s="1" t="s">
        <v>1710</v>
      </c>
      <c r="F110" s="19">
        <v>0</v>
      </c>
      <c r="G110" s="6">
        <v>10</v>
      </c>
      <c r="H110" s="6">
        <v>9.5</v>
      </c>
      <c r="I110" s="110">
        <f t="shared" si="0"/>
        <v>95</v>
      </c>
    </row>
    <row r="111" spans="1:9" ht="12" customHeight="1">
      <c r="A111" s="26">
        <v>6018</v>
      </c>
      <c r="B111" s="26">
        <v>112</v>
      </c>
      <c r="C111" s="26">
        <v>6145</v>
      </c>
      <c r="D111" s="26">
        <v>3745</v>
      </c>
      <c r="E111" s="1" t="s">
        <v>1710</v>
      </c>
      <c r="F111" s="19">
        <v>0</v>
      </c>
      <c r="G111" s="6">
        <v>1</v>
      </c>
      <c r="H111" s="6">
        <v>0.1</v>
      </c>
      <c r="I111" s="110">
        <f t="shared" si="0"/>
        <v>10</v>
      </c>
    </row>
    <row r="112" spans="1:9" ht="12" customHeight="1">
      <c r="A112" s="26">
        <v>6042</v>
      </c>
      <c r="B112" s="26">
        <v>112</v>
      </c>
      <c r="C112" s="26">
        <v>6349</v>
      </c>
      <c r="D112" s="26">
        <v>2321</v>
      </c>
      <c r="E112" s="1" t="s">
        <v>600</v>
      </c>
      <c r="F112" s="19">
        <v>0</v>
      </c>
      <c r="G112" s="6">
        <v>4067</v>
      </c>
      <c r="H112" s="6">
        <v>4067</v>
      </c>
      <c r="I112" s="110">
        <f t="shared" si="0"/>
        <v>100</v>
      </c>
    </row>
    <row r="113" spans="1:9" ht="12" customHeight="1">
      <c r="A113" s="26">
        <v>6075</v>
      </c>
      <c r="B113" s="26">
        <v>112</v>
      </c>
      <c r="C113" s="26">
        <v>6121</v>
      </c>
      <c r="D113" s="26">
        <v>2310</v>
      </c>
      <c r="E113" s="1" t="s">
        <v>187</v>
      </c>
      <c r="F113" s="19">
        <v>0</v>
      </c>
      <c r="G113" s="6">
        <v>1630</v>
      </c>
      <c r="H113" s="6">
        <v>1705.9</v>
      </c>
      <c r="I113" s="110">
        <f t="shared" si="0"/>
        <v>104.65644171779142</v>
      </c>
    </row>
    <row r="114" spans="1:9" ht="12" customHeight="1">
      <c r="A114" s="26">
        <v>6076</v>
      </c>
      <c r="B114" s="26">
        <v>112</v>
      </c>
      <c r="C114" s="26">
        <v>6126</v>
      </c>
      <c r="D114" s="26">
        <v>2310</v>
      </c>
      <c r="E114" s="1" t="s">
        <v>188</v>
      </c>
      <c r="F114" s="19">
        <v>0</v>
      </c>
      <c r="G114" s="6">
        <v>6745</v>
      </c>
      <c r="H114" s="6">
        <v>8995.6</v>
      </c>
      <c r="I114" s="110">
        <f t="shared" si="0"/>
        <v>133.36693847294293</v>
      </c>
    </row>
    <row r="115" spans="1:9" ht="12" customHeight="1">
      <c r="A115" s="27"/>
      <c r="B115" s="21" t="s">
        <v>1628</v>
      </c>
      <c r="C115" s="27"/>
      <c r="D115" s="27"/>
      <c r="E115" s="29" t="s">
        <v>1567</v>
      </c>
      <c r="F115" s="23">
        <f>SUBTOTAL(9,F29:F109)</f>
        <v>276080</v>
      </c>
      <c r="G115" s="7">
        <f>SUBTOTAL(9,G28:G114)</f>
        <v>528463.5</v>
      </c>
      <c r="H115" s="7">
        <f>SUBTOTAL(9,H28:H114)</f>
        <v>390940.3000000001</v>
      </c>
      <c r="I115" s="113">
        <f t="shared" si="0"/>
        <v>73.97678363784823</v>
      </c>
    </row>
    <row r="116" spans="1:9" ht="12" customHeight="1">
      <c r="A116" s="26">
        <v>6019</v>
      </c>
      <c r="B116" s="26">
        <v>114</v>
      </c>
      <c r="C116" s="26">
        <v>6121</v>
      </c>
      <c r="D116" s="26">
        <v>3639</v>
      </c>
      <c r="E116" s="28" t="s">
        <v>892</v>
      </c>
      <c r="F116" s="19">
        <v>5000</v>
      </c>
      <c r="G116" s="6">
        <v>9300</v>
      </c>
      <c r="H116" s="6">
        <v>8266.4</v>
      </c>
      <c r="I116" s="110">
        <f t="shared" si="0"/>
        <v>88.88602150537635</v>
      </c>
    </row>
    <row r="117" spans="1:9" ht="12" customHeight="1">
      <c r="A117" s="26">
        <v>6020</v>
      </c>
      <c r="B117" s="26" t="s">
        <v>1629</v>
      </c>
      <c r="C117" s="26" t="s">
        <v>1630</v>
      </c>
      <c r="D117" s="26" t="s">
        <v>1631</v>
      </c>
      <c r="E117" s="28" t="s">
        <v>1632</v>
      </c>
      <c r="F117" s="19">
        <v>31000</v>
      </c>
      <c r="G117" s="6">
        <v>36700</v>
      </c>
      <c r="H117" s="6">
        <v>6518.5</v>
      </c>
      <c r="I117" s="110">
        <f t="shared" si="0"/>
        <v>17.76158038147139</v>
      </c>
    </row>
    <row r="118" spans="1:9" ht="12" customHeight="1">
      <c r="A118" s="26">
        <v>6021</v>
      </c>
      <c r="B118" s="26" t="s">
        <v>1629</v>
      </c>
      <c r="C118" s="26" t="s">
        <v>1630</v>
      </c>
      <c r="D118" s="26" t="s">
        <v>1631</v>
      </c>
      <c r="E118" s="28" t="s">
        <v>1633</v>
      </c>
      <c r="F118" s="19">
        <v>30000</v>
      </c>
      <c r="G118" s="6">
        <v>30000</v>
      </c>
      <c r="H118" s="6">
        <v>357.8</v>
      </c>
      <c r="I118" s="110">
        <f t="shared" si="0"/>
        <v>1.1926666666666668</v>
      </c>
    </row>
    <row r="119" spans="1:9" ht="12" customHeight="1">
      <c r="A119" s="26">
        <v>6052</v>
      </c>
      <c r="B119" s="26">
        <v>114</v>
      </c>
      <c r="C119" s="26">
        <v>6121</v>
      </c>
      <c r="D119" s="26">
        <v>4312</v>
      </c>
      <c r="E119" s="28" t="s">
        <v>601</v>
      </c>
      <c r="F119" s="19">
        <v>0</v>
      </c>
      <c r="G119" s="6">
        <v>59300</v>
      </c>
      <c r="H119" s="6">
        <v>39300</v>
      </c>
      <c r="I119" s="110">
        <f t="shared" si="0"/>
        <v>66.27318718381113</v>
      </c>
    </row>
    <row r="120" spans="2:9" ht="12" customHeight="1">
      <c r="B120" s="21" t="s">
        <v>1634</v>
      </c>
      <c r="C120" s="27"/>
      <c r="D120" s="27"/>
      <c r="E120" s="29" t="s">
        <v>1569</v>
      </c>
      <c r="F120" s="23">
        <f>SUBTOTAL(9,F116:F118)</f>
        <v>66000</v>
      </c>
      <c r="G120" s="7">
        <f>SUBTOTAL(9,G116:G119)</f>
        <v>135300</v>
      </c>
      <c r="H120" s="7">
        <f>SUBTOTAL(9,H116:H119)</f>
        <v>54442.7</v>
      </c>
      <c r="I120" s="113">
        <f t="shared" si="0"/>
        <v>40.23850702143385</v>
      </c>
    </row>
    <row r="121" spans="1:31" s="9" customFormat="1" ht="12" customHeight="1">
      <c r="A121" s="26">
        <v>6022</v>
      </c>
      <c r="B121" s="26">
        <v>115</v>
      </c>
      <c r="C121" s="26">
        <v>6119</v>
      </c>
      <c r="D121" s="26">
        <v>2119</v>
      </c>
      <c r="E121" s="28" t="s">
        <v>1504</v>
      </c>
      <c r="F121" s="19">
        <v>1000</v>
      </c>
      <c r="G121" s="6">
        <v>1200</v>
      </c>
      <c r="H121" s="6">
        <v>341.2</v>
      </c>
      <c r="I121" s="110">
        <f t="shared" si="0"/>
        <v>28.433333333333334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9" ht="12" customHeight="1">
      <c r="A122" s="26">
        <v>6023</v>
      </c>
      <c r="B122" s="26">
        <v>115</v>
      </c>
      <c r="C122" s="26">
        <v>6121</v>
      </c>
      <c r="D122" s="26">
        <v>2219</v>
      </c>
      <c r="E122" s="28" t="s">
        <v>1635</v>
      </c>
      <c r="F122" s="19">
        <v>55</v>
      </c>
      <c r="G122" s="6">
        <v>55</v>
      </c>
      <c r="H122" s="6">
        <v>21</v>
      </c>
      <c r="I122" s="110">
        <f t="shared" si="0"/>
        <v>38.18181818181819</v>
      </c>
    </row>
    <row r="123" spans="1:9" ht="12" customHeight="1">
      <c r="A123" s="26">
        <v>6024</v>
      </c>
      <c r="B123" s="26">
        <v>115</v>
      </c>
      <c r="C123" s="26">
        <v>6126</v>
      </c>
      <c r="D123" s="26">
        <v>2219</v>
      </c>
      <c r="E123" s="28" t="s">
        <v>192</v>
      </c>
      <c r="F123" s="19">
        <v>15</v>
      </c>
      <c r="G123" s="6">
        <v>15</v>
      </c>
      <c r="H123" s="6">
        <v>0</v>
      </c>
      <c r="I123" s="110">
        <f t="shared" si="0"/>
        <v>0</v>
      </c>
    </row>
    <row r="124" spans="1:9" ht="12" customHeight="1">
      <c r="A124" s="26">
        <v>6025</v>
      </c>
      <c r="B124" s="26">
        <v>115</v>
      </c>
      <c r="C124" s="26">
        <v>6121</v>
      </c>
      <c r="D124" s="26">
        <v>2221</v>
      </c>
      <c r="E124" s="28" t="s">
        <v>1719</v>
      </c>
      <c r="F124" s="19">
        <v>300</v>
      </c>
      <c r="G124" s="6">
        <v>300</v>
      </c>
      <c r="H124" s="6">
        <v>298.9</v>
      </c>
      <c r="I124" s="110">
        <f t="shared" si="0"/>
        <v>99.63333333333333</v>
      </c>
    </row>
    <row r="125" spans="1:9" ht="12" customHeight="1">
      <c r="A125" s="26">
        <v>6026</v>
      </c>
      <c r="B125" s="26">
        <v>115</v>
      </c>
      <c r="C125" s="26">
        <v>6121</v>
      </c>
      <c r="D125" s="26">
        <v>3743</v>
      </c>
      <c r="E125" s="28" t="s">
        <v>121</v>
      </c>
      <c r="F125" s="19">
        <v>10000</v>
      </c>
      <c r="G125" s="6">
        <v>9985</v>
      </c>
      <c r="H125" s="6">
        <v>307.4</v>
      </c>
      <c r="I125" s="110">
        <f t="shared" si="0"/>
        <v>3.078617926890335</v>
      </c>
    </row>
    <row r="126" spans="1:9" ht="12" customHeight="1">
      <c r="A126" s="26">
        <v>6026</v>
      </c>
      <c r="B126" s="26">
        <v>115</v>
      </c>
      <c r="C126" s="26">
        <v>6149</v>
      </c>
      <c r="D126" s="26">
        <v>3743</v>
      </c>
      <c r="E126" s="28" t="s">
        <v>204</v>
      </c>
      <c r="F126" s="19">
        <v>0</v>
      </c>
      <c r="G126" s="6">
        <v>15</v>
      </c>
      <c r="H126" s="6">
        <v>17.6</v>
      </c>
      <c r="I126" s="110">
        <f t="shared" si="0"/>
        <v>117.33333333333333</v>
      </c>
    </row>
    <row r="127" spans="1:9" ht="12" customHeight="1">
      <c r="A127" s="26">
        <v>6027</v>
      </c>
      <c r="B127" s="26">
        <v>115</v>
      </c>
      <c r="C127" s="26">
        <v>6126</v>
      </c>
      <c r="D127" s="26">
        <v>3743</v>
      </c>
      <c r="E127" s="28" t="s">
        <v>193</v>
      </c>
      <c r="F127" s="19">
        <v>350</v>
      </c>
      <c r="G127" s="6">
        <v>350</v>
      </c>
      <c r="H127" s="6">
        <v>238.6</v>
      </c>
      <c r="I127" s="110">
        <f t="shared" si="0"/>
        <v>68.17142857142858</v>
      </c>
    </row>
    <row r="128" spans="1:9" ht="12" customHeight="1">
      <c r="A128" s="26">
        <v>6028</v>
      </c>
      <c r="B128" s="26">
        <v>115</v>
      </c>
      <c r="C128" s="26">
        <v>6121</v>
      </c>
      <c r="D128" s="26">
        <v>3631</v>
      </c>
      <c r="E128" s="28" t="s">
        <v>832</v>
      </c>
      <c r="F128" s="19">
        <v>150</v>
      </c>
      <c r="G128" s="6">
        <v>270</v>
      </c>
      <c r="H128" s="6">
        <v>270</v>
      </c>
      <c r="I128" s="110">
        <f t="shared" si="0"/>
        <v>100</v>
      </c>
    </row>
    <row r="129" spans="1:9" ht="12" customHeight="1">
      <c r="A129" s="26">
        <v>6046</v>
      </c>
      <c r="B129" s="26">
        <v>115</v>
      </c>
      <c r="C129" s="26">
        <v>6126</v>
      </c>
      <c r="D129" s="26">
        <v>3722</v>
      </c>
      <c r="E129" s="28" t="s">
        <v>602</v>
      </c>
      <c r="F129" s="19">
        <v>0</v>
      </c>
      <c r="G129" s="6">
        <v>100</v>
      </c>
      <c r="H129" s="6">
        <v>100</v>
      </c>
      <c r="I129" s="110">
        <f t="shared" si="0"/>
        <v>100</v>
      </c>
    </row>
    <row r="130" spans="1:9" ht="12" customHeight="1">
      <c r="A130" s="26">
        <v>6047</v>
      </c>
      <c r="B130" s="26">
        <v>115</v>
      </c>
      <c r="C130" s="26">
        <v>6121</v>
      </c>
      <c r="D130" s="26">
        <v>2321</v>
      </c>
      <c r="E130" s="28" t="s">
        <v>603</v>
      </c>
      <c r="F130" s="19">
        <v>0</v>
      </c>
      <c r="G130" s="6">
        <v>2269</v>
      </c>
      <c r="H130" s="6">
        <v>1530.5</v>
      </c>
      <c r="I130" s="110">
        <f t="shared" si="0"/>
        <v>67.45262230057294</v>
      </c>
    </row>
    <row r="131" spans="2:9" ht="12" customHeight="1">
      <c r="B131" s="21" t="s">
        <v>1636</v>
      </c>
      <c r="C131" s="27"/>
      <c r="D131" s="27"/>
      <c r="E131" s="29" t="s">
        <v>1637</v>
      </c>
      <c r="F131" s="23">
        <f>SUBTOTAL(9,F121:F128)</f>
        <v>11870</v>
      </c>
      <c r="G131" s="7">
        <f>SUBTOTAL(9,G121:G130)</f>
        <v>14559</v>
      </c>
      <c r="H131" s="7">
        <f>SUBTOTAL(9,H121:H130)</f>
        <v>3125.2</v>
      </c>
      <c r="I131" s="113">
        <f t="shared" si="0"/>
        <v>21.465760010989765</v>
      </c>
    </row>
    <row r="132" spans="1:9" ht="12" customHeight="1">
      <c r="A132" s="26">
        <v>6029</v>
      </c>
      <c r="B132" s="26">
        <v>116</v>
      </c>
      <c r="C132" s="26">
        <v>6111</v>
      </c>
      <c r="D132" s="26">
        <v>6171</v>
      </c>
      <c r="E132" s="1" t="s">
        <v>740</v>
      </c>
      <c r="F132" s="19">
        <v>1000</v>
      </c>
      <c r="G132" s="6">
        <v>1000</v>
      </c>
      <c r="H132" s="6">
        <v>0</v>
      </c>
      <c r="I132" s="110">
        <f t="shared" si="0"/>
        <v>0</v>
      </c>
    </row>
    <row r="133" spans="1:9" ht="12" customHeight="1">
      <c r="A133" s="26">
        <v>6030</v>
      </c>
      <c r="B133" s="26">
        <v>116</v>
      </c>
      <c r="C133" s="26">
        <v>6111</v>
      </c>
      <c r="D133" s="26">
        <v>6171</v>
      </c>
      <c r="E133" s="1" t="s">
        <v>741</v>
      </c>
      <c r="F133" s="19">
        <v>1500</v>
      </c>
      <c r="G133" s="6">
        <v>1000</v>
      </c>
      <c r="H133" s="6">
        <v>0</v>
      </c>
      <c r="I133" s="110">
        <f t="shared" si="0"/>
        <v>0</v>
      </c>
    </row>
    <row r="134" spans="1:9" ht="12" customHeight="1">
      <c r="A134" s="26">
        <v>6031</v>
      </c>
      <c r="B134" s="26">
        <v>116</v>
      </c>
      <c r="C134" s="26">
        <v>6111</v>
      </c>
      <c r="D134" s="26">
        <v>6171</v>
      </c>
      <c r="E134" s="1" t="s">
        <v>742</v>
      </c>
      <c r="F134" s="19">
        <v>1500</v>
      </c>
      <c r="G134" s="6">
        <v>1630</v>
      </c>
      <c r="H134" s="6">
        <v>1479</v>
      </c>
      <c r="I134" s="110">
        <f aca="true" t="shared" si="1" ref="I134:I188">(H134/G134)*100</f>
        <v>90.7361963190184</v>
      </c>
    </row>
    <row r="135" spans="1:9" ht="12" customHeight="1">
      <c r="A135" s="26">
        <v>6032</v>
      </c>
      <c r="B135" s="26">
        <v>116</v>
      </c>
      <c r="C135" s="26">
        <v>6111</v>
      </c>
      <c r="D135" s="26">
        <v>6171</v>
      </c>
      <c r="E135" s="28" t="s">
        <v>1609</v>
      </c>
      <c r="F135" s="19">
        <v>1000</v>
      </c>
      <c r="G135" s="6">
        <v>5000</v>
      </c>
      <c r="H135" s="6">
        <v>4802.2</v>
      </c>
      <c r="I135" s="110">
        <f t="shared" si="1"/>
        <v>96.044</v>
      </c>
    </row>
    <row r="136" spans="1:9" ht="12" customHeight="1">
      <c r="A136" s="26">
        <v>6033</v>
      </c>
      <c r="B136" s="26">
        <v>116</v>
      </c>
      <c r="C136" s="26">
        <v>6119</v>
      </c>
      <c r="D136" s="26">
        <v>6171</v>
      </c>
      <c r="E136" s="1" t="s">
        <v>1505</v>
      </c>
      <c r="F136" s="19">
        <v>1000</v>
      </c>
      <c r="G136" s="6">
        <v>1000</v>
      </c>
      <c r="H136" s="6">
        <v>941</v>
      </c>
      <c r="I136" s="110">
        <f t="shared" si="1"/>
        <v>94.1</v>
      </c>
    </row>
    <row r="137" spans="1:9" ht="12" customHeight="1">
      <c r="A137" s="26">
        <v>6034</v>
      </c>
      <c r="B137" s="26">
        <v>116</v>
      </c>
      <c r="C137" s="26">
        <v>6125</v>
      </c>
      <c r="D137" s="26">
        <v>6171</v>
      </c>
      <c r="E137" s="28" t="s">
        <v>743</v>
      </c>
      <c r="F137" s="19">
        <v>1000</v>
      </c>
      <c r="G137" s="6">
        <v>3030.2</v>
      </c>
      <c r="H137" s="6">
        <v>1915</v>
      </c>
      <c r="I137" s="110">
        <f t="shared" si="1"/>
        <v>63.1971487030559</v>
      </c>
    </row>
    <row r="138" spans="1:9" ht="12" customHeight="1">
      <c r="A138" s="26">
        <v>6035</v>
      </c>
      <c r="B138" s="26">
        <v>116</v>
      </c>
      <c r="C138" s="26">
        <v>6125</v>
      </c>
      <c r="D138" s="26">
        <v>6171</v>
      </c>
      <c r="E138" s="28" t="s">
        <v>130</v>
      </c>
      <c r="F138" s="19">
        <v>1000</v>
      </c>
      <c r="G138" s="6">
        <v>1000</v>
      </c>
      <c r="H138" s="6">
        <v>916.5</v>
      </c>
      <c r="I138" s="110">
        <f t="shared" si="1"/>
        <v>91.64999999999999</v>
      </c>
    </row>
    <row r="139" spans="1:9" ht="12" customHeight="1">
      <c r="A139" s="26">
        <v>6036</v>
      </c>
      <c r="B139" s="26">
        <v>116</v>
      </c>
      <c r="C139" s="26">
        <v>6125</v>
      </c>
      <c r="D139" s="26">
        <v>6171</v>
      </c>
      <c r="E139" s="28" t="s">
        <v>131</v>
      </c>
      <c r="F139" s="19">
        <v>2300</v>
      </c>
      <c r="G139" s="6">
        <v>2300</v>
      </c>
      <c r="H139" s="6">
        <v>0</v>
      </c>
      <c r="I139" s="110">
        <f t="shared" si="1"/>
        <v>0</v>
      </c>
    </row>
    <row r="140" spans="2:9" ht="12" customHeight="1">
      <c r="B140" s="21" t="s">
        <v>1712</v>
      </c>
      <c r="C140" s="27"/>
      <c r="D140" s="27"/>
      <c r="E140" s="29" t="s">
        <v>903</v>
      </c>
      <c r="F140" s="23">
        <f>SUBTOTAL(9,F132:F139)</f>
        <v>10300</v>
      </c>
      <c r="G140" s="7">
        <f>SUBTOTAL(9,G132:G139)</f>
        <v>15960.2</v>
      </c>
      <c r="H140" s="7">
        <f>SUBTOTAL(9,H132:H139)</f>
        <v>10053.7</v>
      </c>
      <c r="I140" s="113">
        <f t="shared" si="1"/>
        <v>62.9923183920001</v>
      </c>
    </row>
    <row r="141" spans="1:9" ht="12" customHeight="1">
      <c r="A141" s="26">
        <v>6058</v>
      </c>
      <c r="B141" s="26">
        <v>193</v>
      </c>
      <c r="C141" s="26">
        <v>6122</v>
      </c>
      <c r="D141" s="26">
        <v>3419</v>
      </c>
      <c r="E141" s="28" t="s">
        <v>656</v>
      </c>
      <c r="F141" s="19">
        <v>0</v>
      </c>
      <c r="G141" s="6">
        <v>1350</v>
      </c>
      <c r="H141" s="6">
        <v>916.4</v>
      </c>
      <c r="I141" s="110">
        <f t="shared" si="1"/>
        <v>67.88148148148147</v>
      </c>
    </row>
    <row r="142" spans="1:9" ht="12" customHeight="1">
      <c r="A142" s="26">
        <v>6061</v>
      </c>
      <c r="B142" s="26">
        <v>193</v>
      </c>
      <c r="C142" s="26">
        <v>6122</v>
      </c>
      <c r="D142" s="26">
        <v>3419</v>
      </c>
      <c r="E142" s="28" t="s">
        <v>655</v>
      </c>
      <c r="F142" s="19">
        <v>0</v>
      </c>
      <c r="G142" s="6">
        <v>1400</v>
      </c>
      <c r="H142" s="6">
        <v>1392.3</v>
      </c>
      <c r="I142" s="110">
        <f t="shared" si="1"/>
        <v>99.44999999999999</v>
      </c>
    </row>
    <row r="143" spans="2:9" ht="12" customHeight="1">
      <c r="B143" s="21" t="s">
        <v>1639</v>
      </c>
      <c r="C143" s="27"/>
      <c r="D143" s="27"/>
      <c r="E143" s="29" t="s">
        <v>1560</v>
      </c>
      <c r="F143" s="23">
        <f>SUBTOTAL(9,F141)</f>
        <v>0</v>
      </c>
      <c r="G143" s="7">
        <f>SUBTOTAL(9,G141:G142)</f>
        <v>2750</v>
      </c>
      <c r="H143" s="7">
        <f>SUBTOTAL(9,H141:H142)</f>
        <v>2308.7</v>
      </c>
      <c r="I143" s="113">
        <f t="shared" si="1"/>
        <v>83.95272727272727</v>
      </c>
    </row>
    <row r="144" spans="1:9" ht="12" customHeight="1">
      <c r="A144" s="26">
        <v>6065</v>
      </c>
      <c r="B144" s="26">
        <v>206</v>
      </c>
      <c r="C144" s="26">
        <v>6351</v>
      </c>
      <c r="D144" s="26">
        <v>3111</v>
      </c>
      <c r="E144" s="28" t="s">
        <v>1640</v>
      </c>
      <c r="F144" s="19">
        <v>0</v>
      </c>
      <c r="G144" s="6">
        <v>535.1</v>
      </c>
      <c r="H144" s="6">
        <v>535.1</v>
      </c>
      <c r="I144" s="110">
        <f t="shared" si="1"/>
        <v>100</v>
      </c>
    </row>
    <row r="145" spans="2:9" ht="12" customHeight="1">
      <c r="B145" s="21" t="s">
        <v>1305</v>
      </c>
      <c r="C145" s="26"/>
      <c r="D145" s="26"/>
      <c r="E145" s="29" t="s">
        <v>1579</v>
      </c>
      <c r="F145" s="23">
        <f>SUM(F144)</f>
        <v>0</v>
      </c>
      <c r="G145" s="7">
        <f>SUBTOTAL(9,G144)</f>
        <v>535.1</v>
      </c>
      <c r="H145" s="7">
        <f>SUBTOTAL(9,H144)</f>
        <v>535.1</v>
      </c>
      <c r="I145" s="113">
        <f t="shared" si="1"/>
        <v>100</v>
      </c>
    </row>
    <row r="146" spans="1:9" ht="12" customHeight="1">
      <c r="A146" s="26">
        <v>6066</v>
      </c>
      <c r="B146" s="26">
        <v>209</v>
      </c>
      <c r="C146" s="26">
        <v>6351</v>
      </c>
      <c r="D146" s="26">
        <v>3111</v>
      </c>
      <c r="E146" s="28" t="s">
        <v>1640</v>
      </c>
      <c r="F146" s="19">
        <v>0</v>
      </c>
      <c r="G146" s="6">
        <v>732</v>
      </c>
      <c r="H146" s="6">
        <v>732</v>
      </c>
      <c r="I146" s="110">
        <f t="shared" si="1"/>
        <v>100</v>
      </c>
    </row>
    <row r="147" spans="2:9" ht="12" customHeight="1">
      <c r="B147" s="21" t="s">
        <v>1646</v>
      </c>
      <c r="C147" s="26"/>
      <c r="D147" s="26"/>
      <c r="E147" s="29" t="s">
        <v>1582</v>
      </c>
      <c r="F147" s="23">
        <f>SUM(F146)</f>
        <v>0</v>
      </c>
      <c r="G147" s="7">
        <f>SUBTOTAL(9,G146)</f>
        <v>732</v>
      </c>
      <c r="H147" s="7">
        <f>SUBTOTAL(9,H146)</f>
        <v>732</v>
      </c>
      <c r="I147" s="113">
        <f t="shared" si="1"/>
        <v>100</v>
      </c>
    </row>
    <row r="148" spans="1:9" ht="12" customHeight="1">
      <c r="A148" s="26">
        <v>6062</v>
      </c>
      <c r="B148" s="26">
        <v>212</v>
      </c>
      <c r="C148" s="26">
        <v>6351</v>
      </c>
      <c r="D148" s="26">
        <v>3111</v>
      </c>
      <c r="E148" s="28" t="s">
        <v>1640</v>
      </c>
      <c r="F148" s="19">
        <v>0</v>
      </c>
      <c r="G148" s="6">
        <v>125</v>
      </c>
      <c r="H148" s="6">
        <v>125</v>
      </c>
      <c r="I148" s="110">
        <f t="shared" si="1"/>
        <v>100</v>
      </c>
    </row>
    <row r="149" spans="2:9" ht="12" customHeight="1">
      <c r="B149" s="21" t="s">
        <v>784</v>
      </c>
      <c r="C149" s="26"/>
      <c r="D149" s="26"/>
      <c r="E149" s="29" t="s">
        <v>607</v>
      </c>
      <c r="F149" s="23">
        <f>SUM(F148)</f>
        <v>0</v>
      </c>
      <c r="G149" s="7">
        <f>SUBTOTAL(9,G148)</f>
        <v>125</v>
      </c>
      <c r="H149" s="7">
        <f>SUBTOTAL(9,H148)</f>
        <v>125</v>
      </c>
      <c r="I149" s="113">
        <f t="shared" si="1"/>
        <v>100</v>
      </c>
    </row>
    <row r="150" spans="1:9" ht="12" customHeight="1">
      <c r="A150" s="26">
        <v>6049</v>
      </c>
      <c r="B150" s="26">
        <v>217</v>
      </c>
      <c r="C150" s="26">
        <v>6351</v>
      </c>
      <c r="D150" s="26">
        <v>3113</v>
      </c>
      <c r="E150" s="28" t="s">
        <v>1640</v>
      </c>
      <c r="F150" s="19">
        <v>0</v>
      </c>
      <c r="G150" s="6">
        <v>1500</v>
      </c>
      <c r="H150" s="6">
        <v>1500</v>
      </c>
      <c r="I150" s="110">
        <f t="shared" si="1"/>
        <v>100</v>
      </c>
    </row>
    <row r="151" spans="2:9" ht="12" customHeight="1">
      <c r="B151" s="21" t="s">
        <v>791</v>
      </c>
      <c r="C151" s="27"/>
      <c r="D151" s="27"/>
      <c r="E151" s="29" t="s">
        <v>1585</v>
      </c>
      <c r="F151" s="23">
        <f>SUBTOTAL(9,F150)</f>
        <v>0</v>
      </c>
      <c r="G151" s="7">
        <f>SUBTOTAL(9,G150)</f>
        <v>1500</v>
      </c>
      <c r="H151" s="7">
        <f>SUBTOTAL(9,H150)</f>
        <v>1500</v>
      </c>
      <c r="I151" s="113">
        <f t="shared" si="1"/>
        <v>100</v>
      </c>
    </row>
    <row r="152" spans="1:9" ht="12" customHeight="1">
      <c r="A152" s="26">
        <v>6050</v>
      </c>
      <c r="B152" s="26">
        <v>220</v>
      </c>
      <c r="C152" s="26">
        <v>6351</v>
      </c>
      <c r="D152" s="26">
        <v>3113</v>
      </c>
      <c r="E152" s="28" t="s">
        <v>1640</v>
      </c>
      <c r="F152" s="19">
        <v>0</v>
      </c>
      <c r="G152" s="6">
        <v>4192.6</v>
      </c>
      <c r="H152" s="6">
        <v>4192.6</v>
      </c>
      <c r="I152" s="110">
        <f t="shared" si="1"/>
        <v>100</v>
      </c>
    </row>
    <row r="153" spans="2:9" ht="12" customHeight="1">
      <c r="B153" s="21" t="s">
        <v>1652</v>
      </c>
      <c r="C153" s="27"/>
      <c r="D153" s="27"/>
      <c r="E153" s="29" t="s">
        <v>611</v>
      </c>
      <c r="F153" s="23">
        <f>SUBTOTAL(9,F152)</f>
        <v>0</v>
      </c>
      <c r="G153" s="7">
        <f>SUBTOTAL(9,G152)</f>
        <v>4192.6</v>
      </c>
      <c r="H153" s="7">
        <f>SUBTOTAL(9,H152)</f>
        <v>4192.6</v>
      </c>
      <c r="I153" s="113">
        <f t="shared" si="1"/>
        <v>100</v>
      </c>
    </row>
    <row r="154" spans="1:31" s="9" customFormat="1" ht="12" customHeight="1">
      <c r="A154" s="26">
        <v>6068</v>
      </c>
      <c r="B154" s="26">
        <v>224</v>
      </c>
      <c r="C154" s="26">
        <v>6351</v>
      </c>
      <c r="D154" s="26">
        <v>3113</v>
      </c>
      <c r="E154" s="28" t="s">
        <v>1640</v>
      </c>
      <c r="F154" s="19">
        <v>0</v>
      </c>
      <c r="G154" s="6">
        <v>50</v>
      </c>
      <c r="H154" s="6">
        <v>50</v>
      </c>
      <c r="I154" s="110">
        <f t="shared" si="1"/>
        <v>100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:9" ht="12" customHeight="1">
      <c r="B155" s="21" t="s">
        <v>802</v>
      </c>
      <c r="C155" s="27"/>
      <c r="D155" s="27"/>
      <c r="E155" s="29" t="s">
        <v>657</v>
      </c>
      <c r="F155" s="23">
        <f>SUBTOTAL(9,F154)</f>
        <v>0</v>
      </c>
      <c r="G155" s="7">
        <f>SUBTOTAL(9,G154)</f>
        <v>50</v>
      </c>
      <c r="H155" s="7">
        <f>SUBTOTAL(9,H154)</f>
        <v>50</v>
      </c>
      <c r="I155" s="113">
        <f t="shared" si="1"/>
        <v>100</v>
      </c>
    </row>
    <row r="156" spans="1:31" s="9" customFormat="1" ht="12" customHeight="1">
      <c r="A156" s="26">
        <v>6069</v>
      </c>
      <c r="B156" s="26">
        <v>225</v>
      </c>
      <c r="C156" s="26">
        <v>6351</v>
      </c>
      <c r="D156" s="26">
        <v>3113</v>
      </c>
      <c r="E156" s="28" t="s">
        <v>1640</v>
      </c>
      <c r="F156" s="19">
        <v>0</v>
      </c>
      <c r="G156" s="6">
        <v>172</v>
      </c>
      <c r="H156" s="6">
        <v>172</v>
      </c>
      <c r="I156" s="110">
        <f t="shared" si="1"/>
        <v>100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:9" ht="12" customHeight="1">
      <c r="B157" s="21" t="s">
        <v>1658</v>
      </c>
      <c r="C157" s="27"/>
      <c r="D157" s="27"/>
      <c r="E157" s="29" t="s">
        <v>658</v>
      </c>
      <c r="F157" s="23">
        <f>SUBTOTAL(9,F156)</f>
        <v>0</v>
      </c>
      <c r="G157" s="7">
        <f>SUBTOTAL(9,G156)</f>
        <v>172</v>
      </c>
      <c r="H157" s="7">
        <f>SUBTOTAL(9,H156)</f>
        <v>172</v>
      </c>
      <c r="I157" s="113">
        <f t="shared" si="1"/>
        <v>100</v>
      </c>
    </row>
    <row r="158" spans="1:31" s="9" customFormat="1" ht="12" customHeight="1">
      <c r="A158" s="26">
        <v>6070</v>
      </c>
      <c r="B158" s="26">
        <v>228</v>
      </c>
      <c r="C158" s="26">
        <v>6351</v>
      </c>
      <c r="D158" s="26">
        <v>3113</v>
      </c>
      <c r="E158" s="28" t="s">
        <v>1640</v>
      </c>
      <c r="F158" s="19">
        <v>0</v>
      </c>
      <c r="G158" s="6">
        <v>185</v>
      </c>
      <c r="H158" s="6">
        <v>185</v>
      </c>
      <c r="I158" s="110">
        <f t="shared" si="1"/>
        <v>100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:9" ht="12" customHeight="1">
      <c r="B159" s="21" t="s">
        <v>1660</v>
      </c>
      <c r="C159" s="27"/>
      <c r="D159" s="27"/>
      <c r="E159" s="29" t="s">
        <v>1590</v>
      </c>
      <c r="F159" s="23">
        <f>SUBTOTAL(9,F158)</f>
        <v>0</v>
      </c>
      <c r="G159" s="7">
        <f>SUBTOTAL(9,G158)</f>
        <v>185</v>
      </c>
      <c r="H159" s="7">
        <f>SUBTOTAL(9,H158)</f>
        <v>185</v>
      </c>
      <c r="I159" s="113">
        <f t="shared" si="1"/>
        <v>100</v>
      </c>
    </row>
    <row r="160" spans="1:9" ht="12" customHeight="1">
      <c r="A160" s="26">
        <v>6063</v>
      </c>
      <c r="B160" s="26">
        <v>230</v>
      </c>
      <c r="C160" s="26">
        <v>6351</v>
      </c>
      <c r="D160" s="26">
        <v>3111</v>
      </c>
      <c r="E160" s="28" t="s">
        <v>1640</v>
      </c>
      <c r="F160" s="19">
        <v>0</v>
      </c>
      <c r="G160" s="6">
        <v>174.1</v>
      </c>
      <c r="H160" s="6">
        <v>174.1</v>
      </c>
      <c r="I160" s="110">
        <f t="shared" si="1"/>
        <v>100</v>
      </c>
    </row>
    <row r="161" spans="2:9" ht="12" customHeight="1">
      <c r="B161" s="21" t="s">
        <v>1677</v>
      </c>
      <c r="C161" s="27"/>
      <c r="D161" s="27"/>
      <c r="E161" s="29" t="s">
        <v>659</v>
      </c>
      <c r="F161" s="23">
        <f>SUM(F160)</f>
        <v>0</v>
      </c>
      <c r="G161" s="7">
        <f>SUBTOTAL(9,G160)</f>
        <v>174.1</v>
      </c>
      <c r="H161" s="7">
        <f>SUBTOTAL(9,H160)</f>
        <v>174.1</v>
      </c>
      <c r="I161" s="113">
        <f t="shared" si="1"/>
        <v>100</v>
      </c>
    </row>
    <row r="162" spans="1:9" ht="12" customHeight="1">
      <c r="A162" s="26">
        <v>6067</v>
      </c>
      <c r="B162" s="26">
        <v>232</v>
      </c>
      <c r="C162" s="26">
        <v>6351</v>
      </c>
      <c r="D162" s="26">
        <v>3111</v>
      </c>
      <c r="E162" s="28" t="s">
        <v>1640</v>
      </c>
      <c r="F162" s="19">
        <v>0</v>
      </c>
      <c r="G162" s="6">
        <v>691.4</v>
      </c>
      <c r="H162" s="6">
        <v>691.4</v>
      </c>
      <c r="I162" s="110">
        <f t="shared" si="1"/>
        <v>100</v>
      </c>
    </row>
    <row r="163" spans="2:9" ht="12" customHeight="1">
      <c r="B163" s="21" t="s">
        <v>1306</v>
      </c>
      <c r="C163" s="27"/>
      <c r="D163" s="27"/>
      <c r="E163" s="29" t="s">
        <v>1843</v>
      </c>
      <c r="F163" s="23">
        <f>SUM(F162)</f>
        <v>0</v>
      </c>
      <c r="G163" s="7">
        <f>SUBTOTAL(9,G162)</f>
        <v>691.4</v>
      </c>
      <c r="H163" s="7">
        <f>SUBTOTAL(9,H162)</f>
        <v>691.4</v>
      </c>
      <c r="I163" s="113">
        <f t="shared" si="1"/>
        <v>100</v>
      </c>
    </row>
    <row r="164" spans="1:9" ht="12" customHeight="1">
      <c r="A164" s="26">
        <v>6073</v>
      </c>
      <c r="B164" s="26">
        <v>238</v>
      </c>
      <c r="C164" s="26">
        <v>6351</v>
      </c>
      <c r="D164" s="26">
        <v>3141</v>
      </c>
      <c r="E164" s="28" t="s">
        <v>1640</v>
      </c>
      <c r="F164" s="19">
        <v>0</v>
      </c>
      <c r="G164" s="6">
        <v>250</v>
      </c>
      <c r="H164" s="6">
        <v>250</v>
      </c>
      <c r="I164" s="110">
        <f t="shared" si="1"/>
        <v>100</v>
      </c>
    </row>
    <row r="165" spans="2:9" ht="12" customHeight="1">
      <c r="B165" s="21" t="s">
        <v>1703</v>
      </c>
      <c r="C165" s="27"/>
      <c r="D165" s="27"/>
      <c r="E165" s="29" t="s">
        <v>1849</v>
      </c>
      <c r="F165" s="23">
        <v>0</v>
      </c>
      <c r="G165" s="7">
        <f>SUBTOTAL(9,G164)</f>
        <v>250</v>
      </c>
      <c r="H165" s="7">
        <f>SUBTOTAL(9,H164)</f>
        <v>250</v>
      </c>
      <c r="I165" s="113">
        <f t="shared" si="1"/>
        <v>100</v>
      </c>
    </row>
    <row r="166" spans="1:9" ht="12" customHeight="1">
      <c r="A166" s="26">
        <v>6064</v>
      </c>
      <c r="B166" s="26">
        <v>261</v>
      </c>
      <c r="C166" s="26">
        <v>6351</v>
      </c>
      <c r="D166" s="26">
        <v>3539</v>
      </c>
      <c r="E166" s="28" t="s">
        <v>1640</v>
      </c>
      <c r="F166" s="19">
        <v>0</v>
      </c>
      <c r="G166" s="6">
        <v>155</v>
      </c>
      <c r="H166" s="6">
        <v>155</v>
      </c>
      <c r="I166" s="110">
        <f t="shared" si="1"/>
        <v>100</v>
      </c>
    </row>
    <row r="167" spans="2:9" ht="12" customHeight="1">
      <c r="B167" s="21" t="s">
        <v>1663</v>
      </c>
      <c r="C167" s="27"/>
      <c r="D167" s="27"/>
      <c r="E167" s="29" t="s">
        <v>1957</v>
      </c>
      <c r="F167" s="23">
        <f>SUM(F166)</f>
        <v>0</v>
      </c>
      <c r="G167" s="7">
        <f>SUBTOTAL(9,G166)</f>
        <v>155</v>
      </c>
      <c r="H167" s="7">
        <f>SUBTOTAL(9,H166)</f>
        <v>155</v>
      </c>
      <c r="I167" s="113">
        <f t="shared" si="1"/>
        <v>100</v>
      </c>
    </row>
    <row r="168" spans="1:9" ht="12" customHeight="1">
      <c r="A168" s="26">
        <v>6071</v>
      </c>
      <c r="B168" s="26">
        <v>265</v>
      </c>
      <c r="C168" s="26">
        <v>6351</v>
      </c>
      <c r="D168" s="26">
        <v>4312</v>
      </c>
      <c r="E168" s="28" t="s">
        <v>1640</v>
      </c>
      <c r="F168" s="19">
        <v>0</v>
      </c>
      <c r="G168" s="6">
        <v>360</v>
      </c>
      <c r="H168" s="6">
        <v>360</v>
      </c>
      <c r="I168" s="110">
        <f t="shared" si="1"/>
        <v>100</v>
      </c>
    </row>
    <row r="169" spans="2:9" ht="12" customHeight="1">
      <c r="B169" s="21" t="s">
        <v>810</v>
      </c>
      <c r="C169" s="27"/>
      <c r="D169" s="27"/>
      <c r="E169" s="29" t="s">
        <v>189</v>
      </c>
      <c r="F169" s="23">
        <f>SUM(F168)</f>
        <v>0</v>
      </c>
      <c r="G169" s="7">
        <f>SUBTOTAL(9,G168)</f>
        <v>360</v>
      </c>
      <c r="H169" s="7">
        <f>SUBTOTAL(9,H168)</f>
        <v>360</v>
      </c>
      <c r="I169" s="113">
        <f t="shared" si="1"/>
        <v>100</v>
      </c>
    </row>
    <row r="170" spans="1:31" s="9" customFormat="1" ht="12" customHeight="1">
      <c r="A170" s="26">
        <v>6054</v>
      </c>
      <c r="B170" s="26">
        <v>272</v>
      </c>
      <c r="C170" s="26">
        <v>6351</v>
      </c>
      <c r="D170" s="26">
        <v>3311</v>
      </c>
      <c r="E170" s="28" t="s">
        <v>1640</v>
      </c>
      <c r="F170" s="19">
        <v>0</v>
      </c>
      <c r="G170" s="6">
        <v>700</v>
      </c>
      <c r="H170" s="6">
        <v>700</v>
      </c>
      <c r="I170" s="110">
        <f>(H170/G170)*100</f>
        <v>100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:9" ht="12" customHeight="1">
      <c r="B171" s="21" t="s">
        <v>1676</v>
      </c>
      <c r="C171" s="27"/>
      <c r="D171" s="27"/>
      <c r="E171" s="29" t="s">
        <v>1592</v>
      </c>
      <c r="F171" s="23">
        <f>SUBTOTAL(9,F170)</f>
        <v>0</v>
      </c>
      <c r="G171" s="7">
        <f>SUBTOTAL(9,G170)</f>
        <v>700</v>
      </c>
      <c r="H171" s="7">
        <f>SUBTOTAL(9,H170)</f>
        <v>700</v>
      </c>
      <c r="I171" s="113">
        <f t="shared" si="1"/>
        <v>100</v>
      </c>
    </row>
    <row r="172" spans="1:31" s="9" customFormat="1" ht="12" customHeight="1">
      <c r="A172" s="26">
        <v>6037</v>
      </c>
      <c r="B172" s="26">
        <v>276</v>
      </c>
      <c r="C172" s="26">
        <v>6351</v>
      </c>
      <c r="D172" s="26">
        <v>3639</v>
      </c>
      <c r="E172" s="28" t="s">
        <v>1640</v>
      </c>
      <c r="F172" s="19">
        <v>950</v>
      </c>
      <c r="G172" s="6">
        <v>950</v>
      </c>
      <c r="H172" s="6">
        <v>950</v>
      </c>
      <c r="I172" s="110">
        <f t="shared" si="1"/>
        <v>100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:9" ht="12" customHeight="1">
      <c r="B173" s="21" t="s">
        <v>48</v>
      </c>
      <c r="C173" s="27"/>
      <c r="D173" s="27"/>
      <c r="E173" s="29" t="s">
        <v>1597</v>
      </c>
      <c r="F173" s="23">
        <f>SUBTOTAL(9,F172)</f>
        <v>950</v>
      </c>
      <c r="G173" s="7">
        <f>SUBTOTAL(9,G172)</f>
        <v>950</v>
      </c>
      <c r="H173" s="7">
        <f>SUBTOTAL(9,H172)</f>
        <v>950</v>
      </c>
      <c r="I173" s="113">
        <f t="shared" si="1"/>
        <v>100</v>
      </c>
    </row>
    <row r="174" spans="1:9" ht="12" customHeight="1">
      <c r="A174" s="26">
        <v>6038</v>
      </c>
      <c r="B174" s="26">
        <v>403</v>
      </c>
      <c r="C174" s="26">
        <v>6313</v>
      </c>
      <c r="D174" s="26">
        <v>2221</v>
      </c>
      <c r="E174" s="28" t="s">
        <v>1668</v>
      </c>
      <c r="F174" s="19">
        <v>25000</v>
      </c>
      <c r="G174" s="6">
        <v>15800</v>
      </c>
      <c r="H174" s="6">
        <v>15800</v>
      </c>
      <c r="I174" s="110">
        <f t="shared" si="1"/>
        <v>100</v>
      </c>
    </row>
    <row r="175" spans="2:9" ht="12" customHeight="1">
      <c r="B175" s="21" t="s">
        <v>1669</v>
      </c>
      <c r="C175" s="27"/>
      <c r="D175" s="27"/>
      <c r="E175" s="29" t="s">
        <v>836</v>
      </c>
      <c r="F175" s="23">
        <f>SUBTOTAL(9,F174)</f>
        <v>25000</v>
      </c>
      <c r="G175" s="7">
        <f>SUBTOTAL(9,G174)</f>
        <v>15800</v>
      </c>
      <c r="H175" s="7">
        <f>SUBTOTAL(9,H174)</f>
        <v>15800</v>
      </c>
      <c r="I175" s="113">
        <f t="shared" si="1"/>
        <v>100</v>
      </c>
    </row>
    <row r="176" spans="1:9" ht="11.25" customHeight="1">
      <c r="A176" s="26">
        <v>6039</v>
      </c>
      <c r="B176" s="35">
        <v>410</v>
      </c>
      <c r="C176" s="35">
        <v>6126</v>
      </c>
      <c r="D176" s="35">
        <v>3612</v>
      </c>
      <c r="E176" s="28" t="s">
        <v>1615</v>
      </c>
      <c r="F176" s="93">
        <v>1000</v>
      </c>
      <c r="G176" s="115">
        <v>3800</v>
      </c>
      <c r="H176" s="115">
        <v>2008.4</v>
      </c>
      <c r="I176" s="110">
        <f t="shared" si="1"/>
        <v>52.852631578947374</v>
      </c>
    </row>
    <row r="177" spans="1:9" ht="12" customHeight="1">
      <c r="A177" s="26">
        <v>6040</v>
      </c>
      <c r="B177" s="35">
        <v>410</v>
      </c>
      <c r="C177" s="35">
        <v>6121</v>
      </c>
      <c r="D177" s="35">
        <v>3612</v>
      </c>
      <c r="E177" s="1" t="s">
        <v>41</v>
      </c>
      <c r="F177" s="93">
        <v>3000</v>
      </c>
      <c r="G177" s="115">
        <v>2197</v>
      </c>
      <c r="H177" s="115">
        <v>0</v>
      </c>
      <c r="I177" s="110">
        <f t="shared" si="1"/>
        <v>0</v>
      </c>
    </row>
    <row r="178" spans="1:9" ht="12" customHeight="1">
      <c r="A178" s="26">
        <v>6040</v>
      </c>
      <c r="B178" s="35">
        <v>410</v>
      </c>
      <c r="C178" s="35">
        <v>6126</v>
      </c>
      <c r="D178" s="35">
        <v>3612</v>
      </c>
      <c r="E178" s="1" t="s">
        <v>1307</v>
      </c>
      <c r="F178" s="93">
        <v>0</v>
      </c>
      <c r="G178" s="115">
        <v>56</v>
      </c>
      <c r="H178" s="115">
        <v>55.1</v>
      </c>
      <c r="I178" s="110">
        <f t="shared" si="1"/>
        <v>98.39285714285715</v>
      </c>
    </row>
    <row r="179" spans="1:9" ht="12" customHeight="1">
      <c r="A179" s="26">
        <v>6041</v>
      </c>
      <c r="B179" s="35">
        <v>410</v>
      </c>
      <c r="C179" s="35">
        <v>6121</v>
      </c>
      <c r="D179" s="35">
        <v>3612</v>
      </c>
      <c r="E179" s="1" t="s">
        <v>136</v>
      </c>
      <c r="F179" s="93">
        <v>14000</v>
      </c>
      <c r="G179" s="115">
        <v>14000</v>
      </c>
      <c r="H179" s="115">
        <v>351.4</v>
      </c>
      <c r="I179" s="110">
        <f t="shared" si="1"/>
        <v>2.51</v>
      </c>
    </row>
    <row r="180" spans="1:9" ht="12" customHeight="1">
      <c r="A180" s="26">
        <v>6043</v>
      </c>
      <c r="B180" s="35">
        <v>410</v>
      </c>
      <c r="C180" s="35">
        <v>6121</v>
      </c>
      <c r="D180" s="35">
        <v>3612</v>
      </c>
      <c r="E180" s="1" t="s">
        <v>890</v>
      </c>
      <c r="F180" s="93">
        <v>0</v>
      </c>
      <c r="G180" s="115">
        <v>4805</v>
      </c>
      <c r="H180" s="115">
        <v>5677.7</v>
      </c>
      <c r="I180" s="110">
        <f t="shared" si="1"/>
        <v>118.16233090530697</v>
      </c>
    </row>
    <row r="181" spans="1:9" ht="12" customHeight="1">
      <c r="A181" s="26">
        <v>6043</v>
      </c>
      <c r="B181" s="35">
        <v>410</v>
      </c>
      <c r="C181" s="35">
        <v>6126</v>
      </c>
      <c r="D181" s="35">
        <v>3612</v>
      </c>
      <c r="E181" s="1" t="s">
        <v>1308</v>
      </c>
      <c r="F181" s="93">
        <v>0</v>
      </c>
      <c r="G181" s="115">
        <v>1</v>
      </c>
      <c r="H181" s="115">
        <v>0.9</v>
      </c>
      <c r="I181" s="110">
        <f t="shared" si="1"/>
        <v>90</v>
      </c>
    </row>
    <row r="182" spans="1:9" ht="12" customHeight="1">
      <c r="A182" s="26">
        <v>6044</v>
      </c>
      <c r="B182" s="35">
        <v>410</v>
      </c>
      <c r="C182" s="35">
        <v>6121</v>
      </c>
      <c r="D182" s="35">
        <v>3612</v>
      </c>
      <c r="E182" s="1" t="s">
        <v>604</v>
      </c>
      <c r="F182" s="93">
        <v>0</v>
      </c>
      <c r="G182" s="115">
        <v>2700</v>
      </c>
      <c r="H182" s="115">
        <v>0</v>
      </c>
      <c r="I182" s="110">
        <f t="shared" si="1"/>
        <v>0</v>
      </c>
    </row>
    <row r="183" spans="1:9" ht="12" customHeight="1">
      <c r="A183" s="26">
        <v>6044</v>
      </c>
      <c r="B183" s="35">
        <v>410</v>
      </c>
      <c r="C183" s="35">
        <v>6121</v>
      </c>
      <c r="D183" s="35">
        <v>3612</v>
      </c>
      <c r="E183" s="1" t="s">
        <v>1309</v>
      </c>
      <c r="F183" s="93">
        <v>0</v>
      </c>
      <c r="G183" s="115">
        <v>83</v>
      </c>
      <c r="H183" s="115">
        <v>82.6</v>
      </c>
      <c r="I183" s="110">
        <f t="shared" si="1"/>
        <v>99.51807228915662</v>
      </c>
    </row>
    <row r="184" spans="1:9" ht="12" customHeight="1">
      <c r="A184" s="26">
        <v>6045</v>
      </c>
      <c r="B184" s="35">
        <v>410</v>
      </c>
      <c r="C184" s="35">
        <v>6121</v>
      </c>
      <c r="D184" s="35">
        <v>3612</v>
      </c>
      <c r="E184" s="1" t="s">
        <v>605</v>
      </c>
      <c r="F184" s="93">
        <v>0</v>
      </c>
      <c r="G184" s="115">
        <v>585</v>
      </c>
      <c r="H184" s="115">
        <v>506.2</v>
      </c>
      <c r="I184" s="110">
        <f t="shared" si="1"/>
        <v>86.52991452991454</v>
      </c>
    </row>
    <row r="185" spans="1:9" ht="12" customHeight="1">
      <c r="A185" s="26">
        <v>6060</v>
      </c>
      <c r="B185" s="35">
        <v>410</v>
      </c>
      <c r="C185" s="35">
        <v>6121</v>
      </c>
      <c r="D185" s="35">
        <v>3612</v>
      </c>
      <c r="E185" s="1" t="s">
        <v>1311</v>
      </c>
      <c r="F185" s="93">
        <v>0</v>
      </c>
      <c r="G185" s="115">
        <v>200</v>
      </c>
      <c r="H185" s="115">
        <v>214.6</v>
      </c>
      <c r="I185" s="110">
        <f t="shared" si="1"/>
        <v>107.3</v>
      </c>
    </row>
    <row r="186" spans="1:9" ht="12" customHeight="1">
      <c r="A186" s="26">
        <v>6072</v>
      </c>
      <c r="B186" s="35">
        <v>410</v>
      </c>
      <c r="C186" s="35">
        <v>6121</v>
      </c>
      <c r="D186" s="35">
        <v>3612</v>
      </c>
      <c r="E186" s="1" t="s">
        <v>1310</v>
      </c>
      <c r="F186" s="93">
        <v>0</v>
      </c>
      <c r="G186" s="115">
        <v>82</v>
      </c>
      <c r="H186" s="115">
        <v>81.9</v>
      </c>
      <c r="I186" s="110">
        <f t="shared" si="1"/>
        <v>99.87804878048782</v>
      </c>
    </row>
    <row r="187" spans="1:9" ht="12" customHeight="1" thickBot="1">
      <c r="A187" s="83"/>
      <c r="B187" s="77" t="s">
        <v>1670</v>
      </c>
      <c r="C187" s="76"/>
      <c r="D187" s="76"/>
      <c r="E187" s="80" t="s">
        <v>837</v>
      </c>
      <c r="F187" s="81">
        <f>SUBTOTAL(9,F176:F179)</f>
        <v>18000</v>
      </c>
      <c r="G187" s="108">
        <f>SUBTOTAL(9,G176:G186)</f>
        <v>28509</v>
      </c>
      <c r="H187" s="108">
        <f>SUBTOTAL(9,H176:H186)</f>
        <v>8978.800000000001</v>
      </c>
      <c r="I187" s="112">
        <f t="shared" si="1"/>
        <v>31.494615735381814</v>
      </c>
    </row>
    <row r="188" spans="1:31" s="59" customFormat="1" ht="18" customHeight="1" thickBot="1" thickTop="1">
      <c r="A188" s="815" t="s">
        <v>1682</v>
      </c>
      <c r="B188" s="815"/>
      <c r="C188" s="815"/>
      <c r="D188" s="815"/>
      <c r="E188" s="816"/>
      <c r="F188" s="82">
        <f>SUBTOTAL(9,F5:F187)</f>
        <v>452342</v>
      </c>
      <c r="G188" s="116">
        <f>SUBTOTAL(9,G5:G187)</f>
        <v>806021.0999999999</v>
      </c>
      <c r="H188" s="116">
        <f>SUBTOTAL(9,H5:H187)</f>
        <v>532483.4</v>
      </c>
      <c r="I188" s="114">
        <f t="shared" si="1"/>
        <v>66.06320851898295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1:4" ht="12.75">
      <c r="A189"/>
      <c r="C189"/>
      <c r="D189"/>
    </row>
    <row r="190" spans="1:4" ht="12.75">
      <c r="A190"/>
      <c r="C190"/>
      <c r="D190"/>
    </row>
    <row r="191" spans="1:4" ht="12.75">
      <c r="A191"/>
      <c r="C191"/>
      <c r="D191"/>
    </row>
    <row r="192" spans="1:4" ht="12.75">
      <c r="A192"/>
      <c r="C192"/>
      <c r="D192"/>
    </row>
    <row r="193" spans="1:4" ht="12.75">
      <c r="A193"/>
      <c r="C193"/>
      <c r="D193"/>
    </row>
    <row r="194" spans="1:4" ht="12.75">
      <c r="A194"/>
      <c r="C194"/>
      <c r="D194"/>
    </row>
    <row r="195" spans="1:4" ht="12.75">
      <c r="A195"/>
      <c r="C195"/>
      <c r="D195"/>
    </row>
    <row r="196" spans="1:4" ht="12.75">
      <c r="A196"/>
      <c r="C196"/>
      <c r="D196"/>
    </row>
    <row r="197" spans="1:4" ht="12.75">
      <c r="A197"/>
      <c r="C197"/>
      <c r="D197"/>
    </row>
    <row r="198" spans="1:4" ht="12.75">
      <c r="A198"/>
      <c r="C198"/>
      <c r="D198"/>
    </row>
    <row r="199" spans="1:4" ht="12.75">
      <c r="A199"/>
      <c r="C199"/>
      <c r="D199"/>
    </row>
    <row r="200" spans="1:4" ht="12.75">
      <c r="A200"/>
      <c r="C200"/>
      <c r="D200"/>
    </row>
    <row r="201" spans="1:4" ht="12.75">
      <c r="A201"/>
      <c r="C201"/>
      <c r="D201"/>
    </row>
    <row r="202" spans="1:4" ht="12.75">
      <c r="A202"/>
      <c r="C202"/>
      <c r="D202"/>
    </row>
    <row r="203" spans="1:4" ht="12.75">
      <c r="A203"/>
      <c r="C203"/>
      <c r="D203"/>
    </row>
    <row r="204" spans="1:4" ht="12.75">
      <c r="A204"/>
      <c r="C204"/>
      <c r="D204"/>
    </row>
    <row r="205" spans="1:4" ht="12.75">
      <c r="A205"/>
      <c r="C205"/>
      <c r="D205"/>
    </row>
    <row r="206" spans="1:4" ht="12.75">
      <c r="A206"/>
      <c r="C206"/>
      <c r="D206"/>
    </row>
    <row r="207" spans="1:4" ht="12.75">
      <c r="A207"/>
      <c r="C207"/>
      <c r="D207"/>
    </row>
    <row r="208" spans="1:4" ht="12.75">
      <c r="A208"/>
      <c r="C208"/>
      <c r="D208"/>
    </row>
    <row r="209" spans="1:4" ht="12.75">
      <c r="A209"/>
      <c r="C209"/>
      <c r="D209"/>
    </row>
    <row r="210" spans="1:4" ht="12.75">
      <c r="A210"/>
      <c r="C210"/>
      <c r="D210"/>
    </row>
    <row r="211" spans="1:4" ht="12.75">
      <c r="A211"/>
      <c r="C211"/>
      <c r="D211"/>
    </row>
    <row r="212" spans="1:4" ht="12.75">
      <c r="A212"/>
      <c r="C212"/>
      <c r="D212"/>
    </row>
    <row r="213" spans="1:4" ht="12.75">
      <c r="A213"/>
      <c r="C213"/>
      <c r="D213"/>
    </row>
    <row r="214" spans="1:4" ht="12.75">
      <c r="A214"/>
      <c r="C214"/>
      <c r="D214"/>
    </row>
    <row r="215" spans="1:4" ht="12.75">
      <c r="A215"/>
      <c r="C215"/>
      <c r="D215"/>
    </row>
    <row r="216" spans="1:4" ht="12.75">
      <c r="A216"/>
      <c r="C216"/>
      <c r="D216"/>
    </row>
    <row r="217" spans="1:4" ht="12.75">
      <c r="A217"/>
      <c r="C217"/>
      <c r="D217"/>
    </row>
    <row r="218" spans="1:4" ht="12.75">
      <c r="A218"/>
      <c r="C218"/>
      <c r="D218"/>
    </row>
    <row r="219" spans="1:4" ht="12.75">
      <c r="A219"/>
      <c r="C219"/>
      <c r="D219"/>
    </row>
    <row r="220" spans="1:4" ht="12.75">
      <c r="A220"/>
      <c r="C220"/>
      <c r="D220"/>
    </row>
    <row r="221" spans="1:4" ht="12.75">
      <c r="A221"/>
      <c r="C221"/>
      <c r="D221"/>
    </row>
    <row r="222" spans="1:4" ht="12.75">
      <c r="A222"/>
      <c r="C222"/>
      <c r="D222"/>
    </row>
    <row r="223" spans="1:4" ht="12.75">
      <c r="A223"/>
      <c r="C223"/>
      <c r="D223"/>
    </row>
    <row r="224" spans="1:4" ht="12.75">
      <c r="A224"/>
      <c r="C224"/>
      <c r="D224"/>
    </row>
    <row r="225" spans="1:4" ht="12.75">
      <c r="A225"/>
      <c r="C225"/>
      <c r="D225"/>
    </row>
    <row r="226" spans="1:4" ht="12.75">
      <c r="A226"/>
      <c r="C226"/>
      <c r="D226"/>
    </row>
    <row r="227" spans="1:4" ht="12.75">
      <c r="A227"/>
      <c r="C227"/>
      <c r="D227"/>
    </row>
    <row r="228" spans="1:4" ht="12.75">
      <c r="A228"/>
      <c r="C228"/>
      <c r="D228"/>
    </row>
    <row r="229" spans="1:4" ht="12.75">
      <c r="A229"/>
      <c r="C229"/>
      <c r="D229"/>
    </row>
    <row r="230" spans="1:4" ht="11.25" customHeight="1">
      <c r="A230"/>
      <c r="C230"/>
      <c r="D230"/>
    </row>
    <row r="231" spans="1:4" ht="12.75">
      <c r="A231"/>
      <c r="C231"/>
      <c r="D231"/>
    </row>
    <row r="232" spans="1:4" ht="12.75">
      <c r="A232"/>
      <c r="C232"/>
      <c r="D232"/>
    </row>
    <row r="233" spans="1:4" ht="12.75">
      <c r="A233"/>
      <c r="C233"/>
      <c r="D233"/>
    </row>
    <row r="234" spans="1:4" ht="12.75">
      <c r="A234"/>
      <c r="C234"/>
      <c r="D234"/>
    </row>
    <row r="235" spans="1:4" ht="12.75">
      <c r="A235"/>
      <c r="C235"/>
      <c r="D235"/>
    </row>
    <row r="236" spans="1:4" ht="12.75">
      <c r="A236"/>
      <c r="C236"/>
      <c r="D236"/>
    </row>
    <row r="237" spans="1:4" ht="12.75">
      <c r="A237"/>
      <c r="C237"/>
      <c r="D237"/>
    </row>
    <row r="238" spans="1:4" ht="12.75">
      <c r="A238"/>
      <c r="C238"/>
      <c r="D238"/>
    </row>
    <row r="239" spans="1:4" ht="12.75">
      <c r="A239"/>
      <c r="C239"/>
      <c r="D239"/>
    </row>
    <row r="240" spans="1:4" ht="12.75">
      <c r="A240"/>
      <c r="C240"/>
      <c r="D240"/>
    </row>
    <row r="241" spans="1:4" ht="12.75">
      <c r="A241"/>
      <c r="C241"/>
      <c r="D241"/>
    </row>
    <row r="242" spans="1:4" ht="12.75">
      <c r="A242"/>
      <c r="C242"/>
      <c r="D242"/>
    </row>
    <row r="243" spans="1:4" ht="12.75">
      <c r="A243"/>
      <c r="C243"/>
      <c r="D243"/>
    </row>
    <row r="244" spans="1:4" ht="12.75">
      <c r="A244"/>
      <c r="C244"/>
      <c r="D244"/>
    </row>
    <row r="245" spans="1:4" ht="12.75">
      <c r="A245"/>
      <c r="C245"/>
      <c r="D245"/>
    </row>
    <row r="246" spans="1:4" ht="12.75">
      <c r="A246"/>
      <c r="C246"/>
      <c r="D246"/>
    </row>
    <row r="247" spans="1:4" ht="12.75">
      <c r="A247"/>
      <c r="C247"/>
      <c r="D247"/>
    </row>
    <row r="248" spans="1:4" ht="12.75">
      <c r="A248"/>
      <c r="C248"/>
      <c r="D248"/>
    </row>
    <row r="249" spans="1:4" ht="12.75">
      <c r="A249"/>
      <c r="C249"/>
      <c r="D249"/>
    </row>
    <row r="250" spans="1:4" ht="12.75">
      <c r="A250"/>
      <c r="C250"/>
      <c r="D250"/>
    </row>
    <row r="251" spans="1:4" ht="12.75">
      <c r="A251"/>
      <c r="C251"/>
      <c r="D251"/>
    </row>
    <row r="252" spans="1:4" ht="12.75">
      <c r="A252"/>
      <c r="C252"/>
      <c r="D252"/>
    </row>
    <row r="253" spans="1:4" ht="12.75">
      <c r="A253"/>
      <c r="C253"/>
      <c r="D253"/>
    </row>
    <row r="254" spans="1:4" ht="12.75">
      <c r="A254"/>
      <c r="C254"/>
      <c r="D254"/>
    </row>
    <row r="255" spans="1:4" ht="12.75">
      <c r="A255"/>
      <c r="C255"/>
      <c r="D255"/>
    </row>
    <row r="256" spans="1:4" ht="12.75">
      <c r="A256"/>
      <c r="C256"/>
      <c r="D256"/>
    </row>
    <row r="257" spans="1:4" ht="12.75">
      <c r="A257"/>
      <c r="C257"/>
      <c r="D257"/>
    </row>
    <row r="258" spans="1:4" ht="12.75">
      <c r="A258"/>
      <c r="C258"/>
      <c r="D258"/>
    </row>
    <row r="259" spans="1:4" ht="12.75">
      <c r="A259"/>
      <c r="C259"/>
      <c r="D259"/>
    </row>
    <row r="260" spans="1:4" ht="12.75">
      <c r="A260"/>
      <c r="C260"/>
      <c r="D260"/>
    </row>
    <row r="261" spans="1:4" ht="12.75">
      <c r="A261"/>
      <c r="C261"/>
      <c r="D261"/>
    </row>
    <row r="262" spans="1:4" ht="12.75">
      <c r="A262"/>
      <c r="C262"/>
      <c r="D262"/>
    </row>
    <row r="263" spans="1:4" ht="12.75">
      <c r="A263"/>
      <c r="C263"/>
      <c r="D263"/>
    </row>
    <row r="264" spans="1:4" ht="12.75">
      <c r="A264"/>
      <c r="C264"/>
      <c r="D264"/>
    </row>
    <row r="265" spans="1:4" ht="12.75">
      <c r="A265"/>
      <c r="C265"/>
      <c r="D265"/>
    </row>
    <row r="266" spans="1:4" ht="12.75">
      <c r="A266"/>
      <c r="C266"/>
      <c r="D266"/>
    </row>
    <row r="267" spans="1:4" ht="12.75">
      <c r="A267"/>
      <c r="C267"/>
      <c r="D267"/>
    </row>
    <row r="268" spans="1:4" ht="12.75">
      <c r="A268"/>
      <c r="C268"/>
      <c r="D268"/>
    </row>
    <row r="269" spans="1:4" ht="12.75">
      <c r="A269"/>
      <c r="C269"/>
      <c r="D269"/>
    </row>
    <row r="270" spans="1:4" ht="12.75">
      <c r="A270"/>
      <c r="C270"/>
      <c r="D270"/>
    </row>
    <row r="271" spans="1:4" ht="12.75">
      <c r="A271"/>
      <c r="C271"/>
      <c r="D271"/>
    </row>
    <row r="272" spans="1:4" ht="12.75">
      <c r="A272"/>
      <c r="C272"/>
      <c r="D272"/>
    </row>
    <row r="273" spans="1:4" ht="12.75">
      <c r="A273"/>
      <c r="C273"/>
      <c r="D273"/>
    </row>
    <row r="274" spans="1:4" ht="12.75">
      <c r="A274"/>
      <c r="C274"/>
      <c r="D274"/>
    </row>
    <row r="275" spans="1:4" ht="12.75">
      <c r="A275"/>
      <c r="C275"/>
      <c r="D275"/>
    </row>
    <row r="276" spans="1:4" ht="12.75">
      <c r="A276"/>
      <c r="C276"/>
      <c r="D276"/>
    </row>
    <row r="277" spans="1:4" ht="12.75">
      <c r="A277"/>
      <c r="C277"/>
      <c r="D277"/>
    </row>
    <row r="278" spans="1:4" ht="12.75">
      <c r="A278"/>
      <c r="C278"/>
      <c r="D278"/>
    </row>
    <row r="279" spans="1:4" ht="12.75">
      <c r="A279"/>
      <c r="C279"/>
      <c r="D279"/>
    </row>
    <row r="280" spans="1:4" ht="12.75">
      <c r="A280"/>
      <c r="C280"/>
      <c r="D280"/>
    </row>
    <row r="281" spans="1:4" ht="12.75">
      <c r="A281"/>
      <c r="C281"/>
      <c r="D281"/>
    </row>
    <row r="282" spans="1:4" ht="12.75">
      <c r="A282"/>
      <c r="C282"/>
      <c r="D282"/>
    </row>
    <row r="283" spans="1:4" ht="12.75">
      <c r="A283"/>
      <c r="C283"/>
      <c r="D283"/>
    </row>
    <row r="284" spans="1:4" ht="12.75">
      <c r="A284"/>
      <c r="C284"/>
      <c r="D284"/>
    </row>
    <row r="285" spans="1:4" ht="12.75">
      <c r="A285"/>
      <c r="C285"/>
      <c r="D285"/>
    </row>
    <row r="286" spans="1:4" ht="12.75">
      <c r="A286"/>
      <c r="C286"/>
      <c r="D286"/>
    </row>
    <row r="287" spans="1:4" ht="12.75">
      <c r="A287"/>
      <c r="C287"/>
      <c r="D287"/>
    </row>
    <row r="288" spans="1:4" ht="12.75">
      <c r="A288"/>
      <c r="C288"/>
      <c r="D288"/>
    </row>
    <row r="289" spans="1:4" ht="12.75">
      <c r="A289"/>
      <c r="C289"/>
      <c r="D289"/>
    </row>
    <row r="290" spans="1:4" ht="12.75">
      <c r="A290"/>
      <c r="C290"/>
      <c r="D290"/>
    </row>
    <row r="291" spans="1:4" ht="12.75">
      <c r="A291"/>
      <c r="C291"/>
      <c r="D291"/>
    </row>
    <row r="292" spans="1:4" ht="12.75">
      <c r="A292"/>
      <c r="C292"/>
      <c r="D292"/>
    </row>
    <row r="293" spans="1:4" ht="12.75">
      <c r="A293"/>
      <c r="C293"/>
      <c r="D293"/>
    </row>
    <row r="294" spans="1:4" ht="12.75">
      <c r="A294"/>
      <c r="C294"/>
      <c r="D294"/>
    </row>
    <row r="295" spans="1:4" ht="12.75">
      <c r="A295"/>
      <c r="C295"/>
      <c r="D295"/>
    </row>
    <row r="296" spans="1:4" ht="12.75">
      <c r="A296"/>
      <c r="C296"/>
      <c r="D296"/>
    </row>
    <row r="297" spans="1:4" ht="12.75">
      <c r="A297"/>
      <c r="C297"/>
      <c r="D297"/>
    </row>
    <row r="298" spans="1:4" ht="12.75">
      <c r="A298"/>
      <c r="C298"/>
      <c r="D298"/>
    </row>
    <row r="299" spans="1:4" ht="12.75">
      <c r="A299"/>
      <c r="C299"/>
      <c r="D299"/>
    </row>
    <row r="300" spans="1:4" ht="12.75">
      <c r="A300"/>
      <c r="C300"/>
      <c r="D300"/>
    </row>
    <row r="301" spans="1:4" ht="12.75">
      <c r="A301"/>
      <c r="C301"/>
      <c r="D301"/>
    </row>
    <row r="302" spans="1:4" ht="12.75">
      <c r="A302"/>
      <c r="C302"/>
      <c r="D302"/>
    </row>
    <row r="303" spans="1:4" ht="12.75">
      <c r="A303"/>
      <c r="C303"/>
      <c r="D303"/>
    </row>
    <row r="304" spans="1:4" ht="12.75">
      <c r="A304"/>
      <c r="C304"/>
      <c r="D304"/>
    </row>
    <row r="305" spans="1:4" ht="12.75">
      <c r="A305"/>
      <c r="C305"/>
      <c r="D305"/>
    </row>
    <row r="306" spans="1:4" ht="12.75">
      <c r="A306"/>
      <c r="C306"/>
      <c r="D306"/>
    </row>
    <row r="307" spans="1:4" ht="12.75">
      <c r="A307"/>
      <c r="C307"/>
      <c r="D307"/>
    </row>
    <row r="308" spans="1:4" ht="12.75">
      <c r="A308"/>
      <c r="C308"/>
      <c r="D308"/>
    </row>
    <row r="309" spans="1:4" ht="12.75">
      <c r="A309"/>
      <c r="C309"/>
      <c r="D309"/>
    </row>
    <row r="310" spans="1:4" ht="12.75">
      <c r="A310"/>
      <c r="C310"/>
      <c r="D310"/>
    </row>
    <row r="311" spans="1:4" ht="12.75">
      <c r="A311"/>
      <c r="C311"/>
      <c r="D311"/>
    </row>
    <row r="312" spans="1:4" ht="12.75">
      <c r="A312"/>
      <c r="C312"/>
      <c r="D312"/>
    </row>
    <row r="313" spans="1:4" ht="12.75">
      <c r="A313"/>
      <c r="C313"/>
      <c r="D313"/>
    </row>
    <row r="314" spans="1:4" ht="12.75">
      <c r="A314"/>
      <c r="C314"/>
      <c r="D314"/>
    </row>
    <row r="315" spans="1:4" ht="12.75">
      <c r="A315"/>
      <c r="C315"/>
      <c r="D315"/>
    </row>
    <row r="316" spans="1:4" ht="12.75">
      <c r="A316"/>
      <c r="C316"/>
      <c r="D316"/>
    </row>
    <row r="317" spans="1:4" ht="12.75">
      <c r="A317"/>
      <c r="C317"/>
      <c r="D317"/>
    </row>
    <row r="318" spans="1:4" ht="12.75">
      <c r="A318"/>
      <c r="C318"/>
      <c r="D318"/>
    </row>
    <row r="319" spans="1:4" ht="12.75">
      <c r="A319"/>
      <c r="C319"/>
      <c r="D319"/>
    </row>
    <row r="320" spans="1:4" ht="12.75">
      <c r="A320"/>
      <c r="C320"/>
      <c r="D320"/>
    </row>
    <row r="321" spans="1:4" ht="12.75">
      <c r="A321"/>
      <c r="C321"/>
      <c r="D321"/>
    </row>
    <row r="322" spans="1:4" ht="12.75">
      <c r="A322"/>
      <c r="C322"/>
      <c r="D322"/>
    </row>
    <row r="323" spans="1:4" ht="12.75">
      <c r="A323"/>
      <c r="C323"/>
      <c r="D323"/>
    </row>
    <row r="324" spans="1:4" ht="12.75">
      <c r="A324"/>
      <c r="C324"/>
      <c r="D324"/>
    </row>
    <row r="325" spans="1:4" ht="12.75">
      <c r="A325"/>
      <c r="C325"/>
      <c r="D325"/>
    </row>
    <row r="326" spans="1:4" ht="12.75">
      <c r="A326"/>
      <c r="C326"/>
      <c r="D326"/>
    </row>
    <row r="327" spans="1:4" ht="12.75">
      <c r="A327"/>
      <c r="C327"/>
      <c r="D327"/>
    </row>
    <row r="328" spans="1:4" ht="12.75">
      <c r="A328"/>
      <c r="C328"/>
      <c r="D328"/>
    </row>
    <row r="329" spans="1:4" ht="12.75">
      <c r="A329"/>
      <c r="C329"/>
      <c r="D329"/>
    </row>
    <row r="330" spans="1:4" ht="12.75">
      <c r="A330"/>
      <c r="C330"/>
      <c r="D330"/>
    </row>
    <row r="331" spans="1:4" ht="12.75">
      <c r="A331"/>
      <c r="C331"/>
      <c r="D331"/>
    </row>
    <row r="332" spans="1:4" ht="12.75">
      <c r="A332"/>
      <c r="C332"/>
      <c r="D332"/>
    </row>
    <row r="333" spans="1:4" ht="12.75">
      <c r="A333"/>
      <c r="C333"/>
      <c r="D333"/>
    </row>
    <row r="334" spans="1:4" ht="12.75">
      <c r="A334"/>
      <c r="C334"/>
      <c r="D334"/>
    </row>
    <row r="335" spans="1:4" ht="12.75">
      <c r="A335"/>
      <c r="C335"/>
      <c r="D335"/>
    </row>
    <row r="336" spans="1:4" ht="12.75">
      <c r="A336"/>
      <c r="C336"/>
      <c r="D336"/>
    </row>
    <row r="337" spans="1:4" ht="12.75">
      <c r="A337"/>
      <c r="C337"/>
      <c r="D337"/>
    </row>
    <row r="338" spans="1:4" ht="12.75">
      <c r="A338"/>
      <c r="C338"/>
      <c r="D338"/>
    </row>
    <row r="339" spans="1:4" ht="12.75">
      <c r="A339"/>
      <c r="C339"/>
      <c r="D339"/>
    </row>
    <row r="340" spans="1:4" ht="12.75">
      <c r="A340"/>
      <c r="C340"/>
      <c r="D340"/>
    </row>
    <row r="341" spans="1:4" ht="12.75">
      <c r="A341"/>
      <c r="C341"/>
      <c r="D341"/>
    </row>
    <row r="342" spans="1:4" ht="12.75">
      <c r="A342"/>
      <c r="C342"/>
      <c r="D342"/>
    </row>
    <row r="343" spans="1:4" ht="12.75">
      <c r="A343"/>
      <c r="C343"/>
      <c r="D343"/>
    </row>
    <row r="344" spans="1:4" ht="12.75">
      <c r="A344"/>
      <c r="C344"/>
      <c r="D344"/>
    </row>
    <row r="345" spans="1:4" ht="12.75">
      <c r="A345"/>
      <c r="C345"/>
      <c r="D345"/>
    </row>
    <row r="346" spans="1:4" ht="12.75">
      <c r="A346"/>
      <c r="C346"/>
      <c r="D346"/>
    </row>
    <row r="347" spans="1:4" ht="12.75">
      <c r="A347"/>
      <c r="C347"/>
      <c r="D347"/>
    </row>
    <row r="348" spans="1:4" ht="12.75">
      <c r="A348"/>
      <c r="C348"/>
      <c r="D348"/>
    </row>
    <row r="349" spans="1:4" ht="12.75">
      <c r="A349"/>
      <c r="C349"/>
      <c r="D349"/>
    </row>
    <row r="350" spans="1:4" ht="12.75">
      <c r="A350"/>
      <c r="C350"/>
      <c r="D350"/>
    </row>
    <row r="351" spans="1:4" ht="12.75">
      <c r="A351"/>
      <c r="C351"/>
      <c r="D351"/>
    </row>
    <row r="352" spans="1:4" ht="12.75">
      <c r="A352"/>
      <c r="C352"/>
      <c r="D352"/>
    </row>
    <row r="353" spans="1:4" ht="12.75">
      <c r="A353"/>
      <c r="C353"/>
      <c r="D353"/>
    </row>
    <row r="354" spans="1:4" ht="12.75">
      <c r="A354"/>
      <c r="C354"/>
      <c r="D354"/>
    </row>
    <row r="355" spans="1:4" ht="12.75">
      <c r="A355"/>
      <c r="C355"/>
      <c r="D355"/>
    </row>
    <row r="356" spans="1:4" ht="12.75">
      <c r="A356"/>
      <c r="C356"/>
      <c r="D356"/>
    </row>
    <row r="357" spans="1:4" ht="12.75">
      <c r="A357"/>
      <c r="C357"/>
      <c r="D357"/>
    </row>
    <row r="358" spans="1:4" ht="12.75">
      <c r="A358"/>
      <c r="C358"/>
      <c r="D358"/>
    </row>
    <row r="359" spans="1:4" ht="12.75">
      <c r="A359"/>
      <c r="C359"/>
      <c r="D359"/>
    </row>
    <row r="360" spans="1:4" ht="12.75">
      <c r="A360"/>
      <c r="C360"/>
      <c r="D360"/>
    </row>
    <row r="361" spans="1:4" ht="12.75">
      <c r="A361"/>
      <c r="C361"/>
      <c r="D361"/>
    </row>
    <row r="362" spans="1:4" ht="12.75">
      <c r="A362"/>
      <c r="C362"/>
      <c r="D362"/>
    </row>
    <row r="363" spans="1:4" ht="12.75">
      <c r="A363"/>
      <c r="C363"/>
      <c r="D363"/>
    </row>
    <row r="364" spans="1:4" ht="12.75">
      <c r="A364"/>
      <c r="C364"/>
      <c r="D364"/>
    </row>
    <row r="365" spans="1:4" ht="12.75">
      <c r="A365"/>
      <c r="C365"/>
      <c r="D365"/>
    </row>
    <row r="366" spans="1:4" ht="12.75">
      <c r="A366"/>
      <c r="C366"/>
      <c r="D366"/>
    </row>
    <row r="367" spans="1:4" ht="12.75">
      <c r="A367"/>
      <c r="C367"/>
      <c r="D367"/>
    </row>
    <row r="368" spans="1:4" ht="12" customHeight="1">
      <c r="A368"/>
      <c r="C368"/>
      <c r="D368"/>
    </row>
    <row r="369" spans="1:4" ht="12.75">
      <c r="A369"/>
      <c r="C369"/>
      <c r="D369"/>
    </row>
    <row r="370" spans="1:4" ht="12.75">
      <c r="A370"/>
      <c r="C370"/>
      <c r="D370"/>
    </row>
    <row r="371" spans="1:4" ht="12.75">
      <c r="A371"/>
      <c r="C371"/>
      <c r="D371"/>
    </row>
    <row r="372" spans="1:4" ht="12.75">
      <c r="A372"/>
      <c r="C372"/>
      <c r="D372"/>
    </row>
    <row r="373" spans="1:4" ht="12.75">
      <c r="A373"/>
      <c r="C373"/>
      <c r="D373"/>
    </row>
    <row r="374" spans="1:4" ht="12.75">
      <c r="A374"/>
      <c r="C374"/>
      <c r="D374"/>
    </row>
    <row r="375" spans="1:4" ht="12.75">
      <c r="A375"/>
      <c r="C375"/>
      <c r="D375"/>
    </row>
    <row r="376" spans="1:4" ht="12.75">
      <c r="A376"/>
      <c r="C376"/>
      <c r="D376"/>
    </row>
    <row r="377" spans="1:4" ht="12.75">
      <c r="A377"/>
      <c r="C377"/>
      <c r="D377"/>
    </row>
    <row r="378" spans="1:4" ht="12.75">
      <c r="A378"/>
      <c r="C378"/>
      <c r="D378"/>
    </row>
    <row r="379" spans="1:4" ht="12.75">
      <c r="A379"/>
      <c r="C379"/>
      <c r="D379"/>
    </row>
    <row r="380" spans="1:4" ht="12.75">
      <c r="A380"/>
      <c r="C380"/>
      <c r="D380"/>
    </row>
    <row r="381" spans="1:4" ht="12.75">
      <c r="A381"/>
      <c r="C381"/>
      <c r="D381"/>
    </row>
    <row r="382" spans="1:4" ht="12.75">
      <c r="A382"/>
      <c r="C382"/>
      <c r="D382"/>
    </row>
    <row r="383" spans="1:4" ht="12.75">
      <c r="A383"/>
      <c r="C383"/>
      <c r="D383"/>
    </row>
    <row r="384" spans="1:4" ht="12.75">
      <c r="A384"/>
      <c r="C384"/>
      <c r="D384"/>
    </row>
    <row r="385" spans="1:4" ht="12.75">
      <c r="A385"/>
      <c r="C385"/>
      <c r="D385"/>
    </row>
    <row r="386" spans="1:4" ht="12.75">
      <c r="A386"/>
      <c r="C386"/>
      <c r="D386"/>
    </row>
    <row r="387" spans="1:4" ht="12.75">
      <c r="A387"/>
      <c r="C387"/>
      <c r="D387"/>
    </row>
    <row r="388" spans="1:4" ht="12.75">
      <c r="A388"/>
      <c r="C388"/>
      <c r="D388"/>
    </row>
    <row r="389" spans="1:4" ht="12.75">
      <c r="A389"/>
      <c r="C389"/>
      <c r="D389"/>
    </row>
    <row r="390" spans="1:4" ht="12.75">
      <c r="A390"/>
      <c r="C390"/>
      <c r="D390"/>
    </row>
    <row r="391" spans="1:4" ht="12.75">
      <c r="A391"/>
      <c r="C391"/>
      <c r="D391"/>
    </row>
    <row r="392" spans="1:4" ht="12.75">
      <c r="A392"/>
      <c r="C392"/>
      <c r="D392"/>
    </row>
    <row r="393" spans="1:4" ht="12.75">
      <c r="A393"/>
      <c r="C393"/>
      <c r="D393"/>
    </row>
    <row r="394" spans="1:4" ht="12.75">
      <c r="A394"/>
      <c r="C394"/>
      <c r="D394"/>
    </row>
    <row r="395" spans="1:4" ht="12.75">
      <c r="A395"/>
      <c r="C395"/>
      <c r="D395"/>
    </row>
    <row r="396" spans="1:4" ht="12.75">
      <c r="A396"/>
      <c r="C396"/>
      <c r="D396"/>
    </row>
    <row r="397" spans="1:4" ht="12.75">
      <c r="A397"/>
      <c r="C397"/>
      <c r="D397"/>
    </row>
    <row r="398" spans="1:4" ht="12.75">
      <c r="A398"/>
      <c r="C398"/>
      <c r="D398"/>
    </row>
    <row r="399" spans="1:4" ht="12.75">
      <c r="A399"/>
      <c r="C399"/>
      <c r="D399"/>
    </row>
    <row r="400" spans="1:4" ht="12.75">
      <c r="A400"/>
      <c r="C400"/>
      <c r="D400"/>
    </row>
    <row r="401" spans="1:4" ht="12.75">
      <c r="A401"/>
      <c r="C401"/>
      <c r="D401"/>
    </row>
    <row r="402" spans="1:4" ht="12.75">
      <c r="A402"/>
      <c r="C402"/>
      <c r="D402"/>
    </row>
    <row r="403" spans="1:4" ht="12.75">
      <c r="A403"/>
      <c r="C403"/>
      <c r="D403"/>
    </row>
    <row r="404" spans="1:4" ht="12.75">
      <c r="A404"/>
      <c r="C404"/>
      <c r="D404"/>
    </row>
    <row r="405" spans="1:4" ht="12.75">
      <c r="A405"/>
      <c r="C405"/>
      <c r="D405"/>
    </row>
    <row r="406" spans="1:4" ht="12.75">
      <c r="A406"/>
      <c r="C406"/>
      <c r="D406"/>
    </row>
    <row r="407" spans="1:4" ht="12.75">
      <c r="A407"/>
      <c r="C407"/>
      <c r="D407"/>
    </row>
    <row r="408" spans="1:4" ht="12.75">
      <c r="A408"/>
      <c r="C408"/>
      <c r="D408"/>
    </row>
    <row r="409" spans="1:4" ht="12.75">
      <c r="A409"/>
      <c r="C409"/>
      <c r="D409"/>
    </row>
    <row r="410" spans="1:4" ht="12.75">
      <c r="A410"/>
      <c r="C410"/>
      <c r="D410"/>
    </row>
    <row r="411" spans="1:4" ht="12.75">
      <c r="A411"/>
      <c r="C411"/>
      <c r="D411"/>
    </row>
    <row r="412" spans="1:4" ht="12.75">
      <c r="A412"/>
      <c r="C412"/>
      <c r="D412"/>
    </row>
    <row r="413" spans="1:4" ht="12.75">
      <c r="A413"/>
      <c r="C413"/>
      <c r="D413"/>
    </row>
    <row r="414" spans="1:4" ht="12.75">
      <c r="A414"/>
      <c r="C414"/>
      <c r="D414"/>
    </row>
    <row r="415" spans="1:4" ht="12.75">
      <c r="A415"/>
      <c r="C415"/>
      <c r="D415"/>
    </row>
    <row r="416" spans="1:4" ht="12.75">
      <c r="A416"/>
      <c r="C416"/>
      <c r="D416"/>
    </row>
    <row r="417" spans="1:4" ht="12.75">
      <c r="A417"/>
      <c r="C417"/>
      <c r="D417"/>
    </row>
    <row r="418" spans="1:4" ht="12.75">
      <c r="A418"/>
      <c r="C418"/>
      <c r="D418"/>
    </row>
    <row r="419" spans="1:4" ht="12.75">
      <c r="A419"/>
      <c r="C419"/>
      <c r="D419"/>
    </row>
    <row r="420" spans="1:4" ht="12.75">
      <c r="A420"/>
      <c r="C420"/>
      <c r="D420"/>
    </row>
    <row r="421" spans="1:4" ht="12.75">
      <c r="A421"/>
      <c r="C421"/>
      <c r="D421"/>
    </row>
    <row r="422" spans="1:4" ht="12.75">
      <c r="A422"/>
      <c r="C422"/>
      <c r="D422"/>
    </row>
    <row r="423" spans="1:4" ht="12.75">
      <c r="A423"/>
      <c r="C423"/>
      <c r="D423"/>
    </row>
    <row r="424" spans="1:4" ht="12.75">
      <c r="A424"/>
      <c r="C424"/>
      <c r="D424"/>
    </row>
    <row r="425" spans="1:4" ht="12.75">
      <c r="A425"/>
      <c r="C425"/>
      <c r="D425"/>
    </row>
    <row r="426" spans="1:4" ht="12.75">
      <c r="A426"/>
      <c r="C426"/>
      <c r="D426"/>
    </row>
    <row r="427" spans="1:4" ht="12.75">
      <c r="A427"/>
      <c r="C427"/>
      <c r="D427"/>
    </row>
    <row r="428" spans="1:4" ht="12.75">
      <c r="A428"/>
      <c r="C428"/>
      <c r="D428"/>
    </row>
    <row r="429" spans="1:4" ht="12.75">
      <c r="A429"/>
      <c r="C429"/>
      <c r="D429"/>
    </row>
    <row r="430" spans="1:4" ht="12.75">
      <c r="A430"/>
      <c r="C430"/>
      <c r="D430"/>
    </row>
    <row r="431" spans="1:4" ht="12.75">
      <c r="A431"/>
      <c r="C431"/>
      <c r="D431"/>
    </row>
    <row r="432" spans="1:4" ht="12.75">
      <c r="A432"/>
      <c r="C432"/>
      <c r="D432"/>
    </row>
    <row r="433" spans="1:4" ht="12.75">
      <c r="A433"/>
      <c r="C433"/>
      <c r="D433"/>
    </row>
    <row r="434" spans="1:4" ht="12.75">
      <c r="A434"/>
      <c r="C434"/>
      <c r="D434"/>
    </row>
    <row r="435" spans="1:4" ht="12.75">
      <c r="A435"/>
      <c r="C435"/>
      <c r="D435"/>
    </row>
    <row r="436" spans="1:4" ht="12.75">
      <c r="A436"/>
      <c r="C436"/>
      <c r="D436"/>
    </row>
    <row r="437" spans="1:4" ht="12.75">
      <c r="A437"/>
      <c r="C437"/>
      <c r="D437"/>
    </row>
    <row r="438" spans="1:4" ht="12.75">
      <c r="A438"/>
      <c r="C438"/>
      <c r="D438"/>
    </row>
    <row r="439" spans="1:4" ht="12.75">
      <c r="A439"/>
      <c r="C439"/>
      <c r="D439"/>
    </row>
    <row r="440" spans="1:4" ht="12.75">
      <c r="A440"/>
      <c r="C440"/>
      <c r="D440"/>
    </row>
    <row r="441" spans="1:4" ht="12.75">
      <c r="A441"/>
      <c r="C441"/>
      <c r="D441"/>
    </row>
    <row r="442" spans="1:4" ht="12.75">
      <c r="A442"/>
      <c r="C442"/>
      <c r="D442"/>
    </row>
    <row r="443" spans="1:4" ht="12.75">
      <c r="A443"/>
      <c r="C443"/>
      <c r="D443"/>
    </row>
    <row r="444" spans="1:4" ht="12.75">
      <c r="A444"/>
      <c r="C444"/>
      <c r="D444"/>
    </row>
    <row r="445" spans="1:4" ht="12.75">
      <c r="A445"/>
      <c r="C445"/>
      <c r="D445"/>
    </row>
    <row r="446" spans="1:4" ht="12.75">
      <c r="A446"/>
      <c r="C446"/>
      <c r="D446"/>
    </row>
    <row r="447" spans="1:4" ht="12.75">
      <c r="A447"/>
      <c r="C447"/>
      <c r="D447"/>
    </row>
    <row r="448" spans="1:4" ht="12.75">
      <c r="A448"/>
      <c r="C448"/>
      <c r="D448"/>
    </row>
    <row r="449" spans="1:4" ht="12.75">
      <c r="A449"/>
      <c r="C449"/>
      <c r="D449"/>
    </row>
    <row r="450" spans="1:4" ht="12.75">
      <c r="A450"/>
      <c r="C450"/>
      <c r="D450"/>
    </row>
    <row r="451" spans="1:4" ht="12.75">
      <c r="A451"/>
      <c r="C451"/>
      <c r="D451"/>
    </row>
    <row r="452" spans="1:4" ht="12.75">
      <c r="A452"/>
      <c r="C452"/>
      <c r="D452"/>
    </row>
    <row r="453" spans="1:4" ht="12.75">
      <c r="A453"/>
      <c r="C453"/>
      <c r="D453"/>
    </row>
    <row r="454" spans="1:4" ht="12.75">
      <c r="A454"/>
      <c r="C454"/>
      <c r="D454"/>
    </row>
    <row r="455" spans="1:4" ht="12.75">
      <c r="A455"/>
      <c r="C455"/>
      <c r="D455"/>
    </row>
    <row r="456" spans="1:4" ht="12.75">
      <c r="A456"/>
      <c r="C456"/>
      <c r="D456"/>
    </row>
    <row r="457" spans="1:4" ht="12.75">
      <c r="A457"/>
      <c r="C457"/>
      <c r="D457"/>
    </row>
    <row r="458" spans="1:4" ht="12.75">
      <c r="A458"/>
      <c r="C458"/>
      <c r="D458"/>
    </row>
    <row r="459" spans="1:4" ht="12.75">
      <c r="A459"/>
      <c r="C459"/>
      <c r="D459"/>
    </row>
    <row r="460" spans="1:4" ht="12.75">
      <c r="A460"/>
      <c r="C460"/>
      <c r="D460"/>
    </row>
    <row r="461" spans="1:4" ht="12.75">
      <c r="A461"/>
      <c r="C461"/>
      <c r="D461"/>
    </row>
    <row r="462" spans="1:4" ht="12.75">
      <c r="A462"/>
      <c r="C462"/>
      <c r="D462"/>
    </row>
    <row r="463" spans="1:4" ht="12.75">
      <c r="A463"/>
      <c r="C463"/>
      <c r="D463"/>
    </row>
    <row r="464" spans="1:4" ht="12.75">
      <c r="A464"/>
      <c r="C464"/>
      <c r="D464"/>
    </row>
    <row r="465" spans="1:4" ht="12.75">
      <c r="A465"/>
      <c r="C465"/>
      <c r="D465"/>
    </row>
    <row r="466" spans="1:4" ht="12.75">
      <c r="A466"/>
      <c r="C466"/>
      <c r="D466"/>
    </row>
    <row r="467" spans="1:4" ht="12.75">
      <c r="A467"/>
      <c r="C467"/>
      <c r="D467"/>
    </row>
    <row r="468" spans="1:4" ht="12.75">
      <c r="A468"/>
      <c r="C468"/>
      <c r="D468"/>
    </row>
    <row r="469" spans="1:4" ht="12.75">
      <c r="A469"/>
      <c r="C469"/>
      <c r="D469"/>
    </row>
    <row r="470" spans="1:4" ht="12.75">
      <c r="A470"/>
      <c r="C470"/>
      <c r="D470"/>
    </row>
    <row r="471" spans="1:4" ht="12.75">
      <c r="A471"/>
      <c r="C471"/>
      <c r="D471"/>
    </row>
    <row r="472" spans="1:4" ht="12.75">
      <c r="A472"/>
      <c r="C472"/>
      <c r="D472"/>
    </row>
    <row r="473" spans="1:4" ht="12.75">
      <c r="A473"/>
      <c r="C473"/>
      <c r="D473"/>
    </row>
    <row r="474" spans="1:4" ht="12.75">
      <c r="A474"/>
      <c r="C474"/>
      <c r="D474"/>
    </row>
    <row r="475" spans="1:4" ht="12.75">
      <c r="A475"/>
      <c r="C475"/>
      <c r="D475"/>
    </row>
    <row r="476" spans="1:4" ht="12.75">
      <c r="A476"/>
      <c r="C476"/>
      <c r="D476"/>
    </row>
    <row r="477" spans="1:4" ht="12.75">
      <c r="A477"/>
      <c r="C477"/>
      <c r="D477"/>
    </row>
    <row r="478" spans="1:4" ht="12.75">
      <c r="A478"/>
      <c r="C478"/>
      <c r="D478"/>
    </row>
    <row r="479" spans="1:4" ht="12.75">
      <c r="A479"/>
      <c r="C479"/>
      <c r="D479"/>
    </row>
    <row r="480" spans="1:4" ht="12.75">
      <c r="A480"/>
      <c r="C480"/>
      <c r="D480"/>
    </row>
    <row r="481" spans="1:4" ht="12.75">
      <c r="A481"/>
      <c r="C481"/>
      <c r="D481"/>
    </row>
    <row r="482" spans="1:4" ht="12.75">
      <c r="A482"/>
      <c r="C482"/>
      <c r="D482"/>
    </row>
    <row r="483" spans="1:4" ht="12.75">
      <c r="A483"/>
      <c r="C483"/>
      <c r="D483"/>
    </row>
    <row r="484" spans="1:4" ht="12.75">
      <c r="A484"/>
      <c r="C484"/>
      <c r="D484"/>
    </row>
    <row r="485" spans="1:4" ht="12.75">
      <c r="A485"/>
      <c r="C485"/>
      <c r="D485"/>
    </row>
    <row r="486" spans="1:4" ht="12.75">
      <c r="A486"/>
      <c r="C486"/>
      <c r="D486"/>
    </row>
    <row r="487" spans="1:4" ht="12.75">
      <c r="A487"/>
      <c r="C487"/>
      <c r="D487"/>
    </row>
    <row r="488" spans="1:4" ht="12.75">
      <c r="A488"/>
      <c r="C488"/>
      <c r="D488"/>
    </row>
    <row r="489" spans="1:4" ht="12.75">
      <c r="A489"/>
      <c r="C489"/>
      <c r="D489"/>
    </row>
    <row r="490" spans="1:4" ht="12.75">
      <c r="A490"/>
      <c r="C490"/>
      <c r="D490"/>
    </row>
    <row r="491" spans="1:4" ht="12.75">
      <c r="A491"/>
      <c r="C491"/>
      <c r="D491"/>
    </row>
    <row r="492" spans="1:4" ht="12.75">
      <c r="A492"/>
      <c r="C492"/>
      <c r="D492"/>
    </row>
    <row r="493" spans="1:4" ht="12.75">
      <c r="A493"/>
      <c r="C493"/>
      <c r="D493"/>
    </row>
    <row r="494" spans="1:4" ht="12.75">
      <c r="A494"/>
      <c r="C494"/>
      <c r="D494"/>
    </row>
    <row r="495" spans="1:4" ht="12.75">
      <c r="A495"/>
      <c r="C495"/>
      <c r="D495"/>
    </row>
    <row r="496" spans="1:4" ht="12.75">
      <c r="A496"/>
      <c r="C496"/>
      <c r="D496"/>
    </row>
    <row r="497" spans="1:4" ht="12.75">
      <c r="A497"/>
      <c r="C497"/>
      <c r="D497"/>
    </row>
    <row r="498" spans="1:4" ht="12.75">
      <c r="A498"/>
      <c r="C498"/>
      <c r="D498"/>
    </row>
    <row r="499" spans="1:4" ht="12.75">
      <c r="A499"/>
      <c r="C499"/>
      <c r="D499"/>
    </row>
    <row r="500" spans="1:4" ht="12.75">
      <c r="A500"/>
      <c r="C500"/>
      <c r="D500"/>
    </row>
    <row r="501" spans="1:4" ht="12.75">
      <c r="A501"/>
      <c r="C501"/>
      <c r="D501"/>
    </row>
    <row r="502" spans="1:4" ht="12.75">
      <c r="A502"/>
      <c r="C502"/>
      <c r="D502"/>
    </row>
    <row r="503" spans="1:4" ht="12.75">
      <c r="A503"/>
      <c r="C503"/>
      <c r="D503"/>
    </row>
    <row r="504" spans="1:4" ht="12.75">
      <c r="A504"/>
      <c r="C504"/>
      <c r="D504"/>
    </row>
    <row r="505" spans="1:4" ht="12.75">
      <c r="A505"/>
      <c r="C505"/>
      <c r="D505"/>
    </row>
    <row r="506" spans="1:4" ht="12.75">
      <c r="A506"/>
      <c r="C506"/>
      <c r="D506"/>
    </row>
    <row r="507" spans="1:4" ht="12.75">
      <c r="A507"/>
      <c r="C507"/>
      <c r="D507"/>
    </row>
    <row r="508" spans="1:4" ht="12.75">
      <c r="A508"/>
      <c r="C508"/>
      <c r="D508"/>
    </row>
    <row r="509" spans="1:4" ht="12.75">
      <c r="A509"/>
      <c r="C509"/>
      <c r="D509"/>
    </row>
    <row r="510" spans="1:4" ht="12.75">
      <c r="A510"/>
      <c r="C510"/>
      <c r="D510"/>
    </row>
    <row r="511" spans="1:4" ht="12.75">
      <c r="A511"/>
      <c r="C511"/>
      <c r="D511"/>
    </row>
    <row r="512" spans="1:4" ht="12.75">
      <c r="A512"/>
      <c r="C512"/>
      <c r="D512"/>
    </row>
    <row r="513" spans="1:4" ht="12.75">
      <c r="A513"/>
      <c r="C513"/>
      <c r="D513"/>
    </row>
    <row r="514" spans="1:4" ht="12.75">
      <c r="A514"/>
      <c r="C514"/>
      <c r="D514"/>
    </row>
    <row r="515" spans="1:4" ht="12.75">
      <c r="A515"/>
      <c r="C515"/>
      <c r="D515"/>
    </row>
    <row r="516" spans="1:4" ht="12.75">
      <c r="A516"/>
      <c r="C516"/>
      <c r="D516"/>
    </row>
    <row r="517" spans="1:4" ht="12.75">
      <c r="A517"/>
      <c r="C517"/>
      <c r="D517"/>
    </row>
    <row r="518" spans="1:4" ht="12.75">
      <c r="A518"/>
      <c r="C518"/>
      <c r="D518"/>
    </row>
    <row r="519" spans="1:4" ht="12.75">
      <c r="A519"/>
      <c r="C519"/>
      <c r="D519"/>
    </row>
    <row r="520" spans="1:4" ht="12.75">
      <c r="A520"/>
      <c r="C520"/>
      <c r="D520"/>
    </row>
    <row r="521" spans="1:4" ht="12.75">
      <c r="A521"/>
      <c r="C521"/>
      <c r="D521"/>
    </row>
    <row r="522" spans="1:4" ht="12.75">
      <c r="A522"/>
      <c r="C522"/>
      <c r="D522"/>
    </row>
    <row r="523" spans="1:4" ht="12.75">
      <c r="A523"/>
      <c r="C523"/>
      <c r="D523"/>
    </row>
    <row r="524" spans="1:4" ht="12.75">
      <c r="A524"/>
      <c r="C524"/>
      <c r="D524"/>
    </row>
    <row r="525" spans="1:4" ht="12.75">
      <c r="A525"/>
      <c r="C525"/>
      <c r="D525"/>
    </row>
    <row r="526" spans="1:4" ht="12.75">
      <c r="A526"/>
      <c r="C526"/>
      <c r="D526"/>
    </row>
    <row r="527" spans="1:4" ht="12.75">
      <c r="A527"/>
      <c r="C527"/>
      <c r="D527"/>
    </row>
    <row r="528" spans="1:4" ht="12.75">
      <c r="A528"/>
      <c r="C528"/>
      <c r="D528"/>
    </row>
    <row r="529" spans="1:4" ht="12.75">
      <c r="A529"/>
      <c r="C529"/>
      <c r="D529"/>
    </row>
    <row r="530" spans="1:4" ht="12.75">
      <c r="A530"/>
      <c r="C530"/>
      <c r="D530"/>
    </row>
    <row r="531" spans="1:4" ht="12.75">
      <c r="A531"/>
      <c r="C531"/>
      <c r="D531"/>
    </row>
    <row r="532" spans="1:4" ht="12.75">
      <c r="A532"/>
      <c r="C532"/>
      <c r="D532"/>
    </row>
    <row r="533" spans="1:4" ht="12.75">
      <c r="A533"/>
      <c r="C533"/>
      <c r="D533"/>
    </row>
    <row r="534" spans="1:4" ht="12.75">
      <c r="A534"/>
      <c r="C534"/>
      <c r="D534"/>
    </row>
    <row r="535" spans="1:4" ht="12.75">
      <c r="A535"/>
      <c r="C535"/>
      <c r="D535"/>
    </row>
    <row r="536" spans="1:4" ht="12.75">
      <c r="A536"/>
      <c r="C536"/>
      <c r="D536"/>
    </row>
    <row r="537" spans="1:4" ht="12.75">
      <c r="A537"/>
      <c r="C537"/>
      <c r="D537"/>
    </row>
    <row r="538" spans="1:4" ht="12.75">
      <c r="A538"/>
      <c r="C538"/>
      <c r="D538"/>
    </row>
    <row r="539" spans="1:4" ht="12.75">
      <c r="A539"/>
      <c r="C539"/>
      <c r="D539"/>
    </row>
    <row r="540" spans="1:4" ht="12.75">
      <c r="A540"/>
      <c r="C540"/>
      <c r="D540"/>
    </row>
    <row r="541" spans="1:4" ht="12.75">
      <c r="A541"/>
      <c r="C541"/>
      <c r="D541"/>
    </row>
    <row r="542" spans="1:4" ht="12.75">
      <c r="A542"/>
      <c r="C542"/>
      <c r="D542"/>
    </row>
    <row r="543" spans="1:4" ht="12.75">
      <c r="A543"/>
      <c r="C543"/>
      <c r="D543"/>
    </row>
    <row r="544" spans="1:4" ht="12.75">
      <c r="A544"/>
      <c r="C544"/>
      <c r="D544"/>
    </row>
    <row r="545" spans="1:4" ht="12.75">
      <c r="A545"/>
      <c r="C545"/>
      <c r="D545"/>
    </row>
    <row r="546" spans="1:4" ht="12.75">
      <c r="A546"/>
      <c r="C546"/>
      <c r="D546"/>
    </row>
    <row r="547" spans="1:4" ht="12.75">
      <c r="A547"/>
      <c r="C547"/>
      <c r="D547"/>
    </row>
    <row r="548" spans="1:4" ht="12.75">
      <c r="A548"/>
      <c r="C548"/>
      <c r="D548"/>
    </row>
    <row r="549" spans="1:4" ht="12.75">
      <c r="A549"/>
      <c r="C549"/>
      <c r="D549"/>
    </row>
    <row r="550" spans="1:4" ht="12.75">
      <c r="A550"/>
      <c r="C550"/>
      <c r="D550"/>
    </row>
    <row r="551" spans="1:4" ht="12.75">
      <c r="A551"/>
      <c r="C551"/>
      <c r="D551"/>
    </row>
    <row r="552" spans="1:4" ht="12.75">
      <c r="A552"/>
      <c r="C552"/>
      <c r="D552"/>
    </row>
    <row r="553" spans="1:4" ht="12.75">
      <c r="A553"/>
      <c r="C553"/>
      <c r="D553"/>
    </row>
    <row r="554" spans="1:4" ht="12.75">
      <c r="A554"/>
      <c r="C554"/>
      <c r="D554"/>
    </row>
    <row r="555" spans="1:4" ht="12.75">
      <c r="A555"/>
      <c r="C555"/>
      <c r="D555"/>
    </row>
    <row r="556" spans="1:4" ht="12.75">
      <c r="A556"/>
      <c r="C556"/>
      <c r="D556"/>
    </row>
    <row r="557" spans="1:4" ht="12.75">
      <c r="A557"/>
      <c r="C557"/>
      <c r="D557"/>
    </row>
    <row r="558" spans="1:4" ht="12.75">
      <c r="A558"/>
      <c r="C558"/>
      <c r="D558"/>
    </row>
    <row r="559" spans="1:4" ht="12.75">
      <c r="A559"/>
      <c r="C559"/>
      <c r="D559"/>
    </row>
    <row r="560" spans="1:4" ht="12.75">
      <c r="A560"/>
      <c r="C560"/>
      <c r="D560"/>
    </row>
    <row r="561" spans="1:4" ht="12.75">
      <c r="A561"/>
      <c r="C561"/>
      <c r="D561"/>
    </row>
    <row r="562" spans="1:4" ht="12.75">
      <c r="A562"/>
      <c r="C562"/>
      <c r="D562"/>
    </row>
    <row r="563" spans="1:4" ht="12.75">
      <c r="A563"/>
      <c r="C563"/>
      <c r="D563"/>
    </row>
    <row r="564" spans="1:4" ht="12.75">
      <c r="A564"/>
      <c r="C564"/>
      <c r="D564"/>
    </row>
    <row r="565" spans="1:4" ht="12.75">
      <c r="A565"/>
      <c r="C565"/>
      <c r="D565"/>
    </row>
    <row r="566" spans="1:4" ht="12.75">
      <c r="A566"/>
      <c r="C566"/>
      <c r="D566"/>
    </row>
    <row r="567" spans="1:4" ht="12.75">
      <c r="A567"/>
      <c r="C567"/>
      <c r="D567"/>
    </row>
    <row r="568" spans="1:4" ht="12.75">
      <c r="A568"/>
      <c r="C568"/>
      <c r="D568"/>
    </row>
    <row r="569" spans="1:4" ht="12.75">
      <c r="A569"/>
      <c r="C569"/>
      <c r="D569"/>
    </row>
    <row r="570" spans="1:4" ht="12.75">
      <c r="A570"/>
      <c r="C570"/>
      <c r="D570"/>
    </row>
    <row r="571" spans="1:4" ht="12.75">
      <c r="A571"/>
      <c r="C571"/>
      <c r="D571"/>
    </row>
    <row r="572" spans="1:4" ht="12.75">
      <c r="A572"/>
      <c r="C572"/>
      <c r="D572"/>
    </row>
    <row r="573" spans="1:4" ht="12.75">
      <c r="A573"/>
      <c r="C573"/>
      <c r="D573"/>
    </row>
    <row r="574" spans="1:4" ht="12.75">
      <c r="A574"/>
      <c r="C574"/>
      <c r="D574"/>
    </row>
    <row r="575" spans="1:4" ht="12.75">
      <c r="A575"/>
      <c r="C575"/>
      <c r="D575"/>
    </row>
    <row r="576" spans="1:4" ht="12.75">
      <c r="A576"/>
      <c r="C576"/>
      <c r="D576"/>
    </row>
    <row r="577" spans="1:4" ht="12.75">
      <c r="A577"/>
      <c r="C577"/>
      <c r="D577"/>
    </row>
    <row r="578" spans="1:4" ht="12.75">
      <c r="A578"/>
      <c r="C578"/>
      <c r="D578"/>
    </row>
    <row r="579" spans="1:4" ht="12.75">
      <c r="A579"/>
      <c r="C579"/>
      <c r="D579"/>
    </row>
    <row r="580" spans="1:4" ht="12.75">
      <c r="A580"/>
      <c r="C580"/>
      <c r="D580"/>
    </row>
    <row r="581" spans="1:4" ht="12.75">
      <c r="A581"/>
      <c r="C581"/>
      <c r="D581"/>
    </row>
    <row r="582" spans="1:4" ht="12.75">
      <c r="A582"/>
      <c r="C582"/>
      <c r="D582"/>
    </row>
    <row r="583" spans="1:4" ht="12.75">
      <c r="A583"/>
      <c r="C583"/>
      <c r="D583"/>
    </row>
    <row r="584" spans="1:4" ht="12.75">
      <c r="A584"/>
      <c r="C584"/>
      <c r="D584"/>
    </row>
    <row r="585" spans="1:4" ht="12.75">
      <c r="A585"/>
      <c r="C585"/>
      <c r="D585"/>
    </row>
    <row r="586" spans="1:4" ht="12.75">
      <c r="A586"/>
      <c r="C586"/>
      <c r="D586"/>
    </row>
    <row r="587" spans="1:4" ht="12.75">
      <c r="A587"/>
      <c r="C587"/>
      <c r="D587"/>
    </row>
    <row r="588" spans="1:4" ht="12.75">
      <c r="A588"/>
      <c r="C588"/>
      <c r="D588"/>
    </row>
    <row r="589" spans="1:4" ht="12.75">
      <c r="A589"/>
      <c r="C589"/>
      <c r="D589"/>
    </row>
    <row r="590" spans="1:4" ht="12.75">
      <c r="A590"/>
      <c r="C590"/>
      <c r="D590"/>
    </row>
    <row r="591" spans="1:4" ht="12.75">
      <c r="A591"/>
      <c r="C591"/>
      <c r="D591"/>
    </row>
    <row r="592" spans="1:4" ht="12.75">
      <c r="A592"/>
      <c r="C592"/>
      <c r="D592"/>
    </row>
    <row r="593" spans="1:4" ht="12.75">
      <c r="A593"/>
      <c r="C593"/>
      <c r="D593"/>
    </row>
    <row r="594" spans="1:4" ht="12.75">
      <c r="A594"/>
      <c r="C594"/>
      <c r="D594"/>
    </row>
    <row r="595" spans="1:4" ht="12.75">
      <c r="A595"/>
      <c r="C595"/>
      <c r="D595"/>
    </row>
    <row r="596" spans="1:4" ht="12.75">
      <c r="A596"/>
      <c r="C596"/>
      <c r="D596"/>
    </row>
    <row r="597" spans="1:4" ht="12.75">
      <c r="A597"/>
      <c r="C597"/>
      <c r="D597"/>
    </row>
    <row r="598" spans="1:4" ht="12.75">
      <c r="A598"/>
      <c r="C598"/>
      <c r="D598"/>
    </row>
    <row r="599" spans="1:4" ht="12.75">
      <c r="A599"/>
      <c r="C599"/>
      <c r="D599"/>
    </row>
    <row r="600" spans="1:4" ht="12.75">
      <c r="A600"/>
      <c r="C600"/>
      <c r="D600"/>
    </row>
    <row r="601" spans="1:4" ht="12.75">
      <c r="A601"/>
      <c r="C601"/>
      <c r="D601"/>
    </row>
    <row r="602" spans="1:4" ht="12.75">
      <c r="A602"/>
      <c r="C602"/>
      <c r="D602"/>
    </row>
    <row r="603" spans="1:4" ht="12.75">
      <c r="A603"/>
      <c r="C603"/>
      <c r="D603"/>
    </row>
    <row r="604" spans="1:4" ht="12.75">
      <c r="A604"/>
      <c r="C604"/>
      <c r="D604"/>
    </row>
    <row r="605" spans="1:4" ht="12.75">
      <c r="A605"/>
      <c r="C605"/>
      <c r="D605"/>
    </row>
    <row r="606" spans="1:4" ht="12.75">
      <c r="A606"/>
      <c r="C606"/>
      <c r="D606"/>
    </row>
    <row r="607" spans="1:4" ht="12.75">
      <c r="A607"/>
      <c r="C607"/>
      <c r="D607"/>
    </row>
    <row r="608" spans="1:4" ht="12.75">
      <c r="A608"/>
      <c r="C608"/>
      <c r="D608"/>
    </row>
    <row r="609" spans="1:4" ht="12.75">
      <c r="A609"/>
      <c r="C609"/>
      <c r="D609"/>
    </row>
    <row r="610" spans="1:4" ht="12.75">
      <c r="A610"/>
      <c r="C610"/>
      <c r="D610"/>
    </row>
    <row r="611" spans="1:4" ht="12.75">
      <c r="A611"/>
      <c r="C611"/>
      <c r="D611"/>
    </row>
    <row r="612" spans="1:4" ht="12.75">
      <c r="A612"/>
      <c r="C612"/>
      <c r="D612"/>
    </row>
    <row r="613" spans="1:4" ht="12.75">
      <c r="A613"/>
      <c r="C613"/>
      <c r="D613"/>
    </row>
    <row r="614" spans="1:4" ht="12.75">
      <c r="A614"/>
      <c r="C614"/>
      <c r="D614"/>
    </row>
    <row r="615" spans="1:4" ht="12.75">
      <c r="A615"/>
      <c r="C615"/>
      <c r="D615"/>
    </row>
    <row r="616" spans="1:4" ht="12.75">
      <c r="A616"/>
      <c r="C616"/>
      <c r="D616"/>
    </row>
    <row r="617" spans="1:4" ht="12.75">
      <c r="A617"/>
      <c r="C617"/>
      <c r="D617"/>
    </row>
    <row r="618" spans="1:4" ht="12.75">
      <c r="A618"/>
      <c r="C618"/>
      <c r="D618"/>
    </row>
    <row r="619" spans="1:4" ht="12.75">
      <c r="A619"/>
      <c r="C619"/>
      <c r="D619"/>
    </row>
    <row r="620" spans="1:4" ht="12.75">
      <c r="A620"/>
      <c r="C620"/>
      <c r="D620"/>
    </row>
    <row r="621" spans="1:4" ht="12.75">
      <c r="A621"/>
      <c r="C621"/>
      <c r="D621"/>
    </row>
    <row r="622" spans="1:4" ht="12.75">
      <c r="A622"/>
      <c r="C622"/>
      <c r="D622"/>
    </row>
    <row r="623" spans="1:4" ht="12.75">
      <c r="A623"/>
      <c r="C623"/>
      <c r="D623"/>
    </row>
    <row r="624" spans="1:4" ht="12.75">
      <c r="A624"/>
      <c r="C624"/>
      <c r="D624"/>
    </row>
    <row r="625" spans="1:4" ht="12.75">
      <c r="A625"/>
      <c r="C625"/>
      <c r="D625"/>
    </row>
    <row r="626" spans="1:4" ht="12.75">
      <c r="A626"/>
      <c r="C626"/>
      <c r="D626"/>
    </row>
    <row r="627" spans="1:4" ht="12.75">
      <c r="A627"/>
      <c r="C627"/>
      <c r="D627"/>
    </row>
    <row r="628" spans="1:4" ht="12.75">
      <c r="A628"/>
      <c r="C628"/>
      <c r="D628"/>
    </row>
    <row r="629" spans="1:4" ht="12.75">
      <c r="A629"/>
      <c r="C629"/>
      <c r="D629"/>
    </row>
    <row r="630" spans="1:4" ht="12.75">
      <c r="A630"/>
      <c r="C630"/>
      <c r="D630"/>
    </row>
    <row r="631" spans="1:4" ht="12.75">
      <c r="A631"/>
      <c r="C631"/>
      <c r="D631"/>
    </row>
    <row r="632" spans="1:4" ht="12.75">
      <c r="A632"/>
      <c r="C632"/>
      <c r="D632"/>
    </row>
    <row r="633" spans="1:4" ht="12.75">
      <c r="A633"/>
      <c r="C633"/>
      <c r="D633"/>
    </row>
    <row r="634" spans="1:4" ht="12.75">
      <c r="A634"/>
      <c r="C634"/>
      <c r="D634"/>
    </row>
    <row r="635" spans="1:4" ht="12.75">
      <c r="A635"/>
      <c r="C635"/>
      <c r="D635"/>
    </row>
    <row r="636" spans="1:4" ht="12.75">
      <c r="A636"/>
      <c r="C636"/>
      <c r="D636"/>
    </row>
    <row r="637" spans="1:4" ht="12.75">
      <c r="A637"/>
      <c r="C637"/>
      <c r="D637"/>
    </row>
    <row r="638" spans="1:4" ht="12.75">
      <c r="A638"/>
      <c r="C638"/>
      <c r="D638"/>
    </row>
    <row r="639" spans="1:4" ht="12.75">
      <c r="A639"/>
      <c r="C639"/>
      <c r="D639"/>
    </row>
    <row r="640" spans="1:4" ht="12.75">
      <c r="A640"/>
      <c r="C640"/>
      <c r="D640"/>
    </row>
    <row r="641" spans="1:4" ht="12.75">
      <c r="A641"/>
      <c r="C641"/>
      <c r="D641"/>
    </row>
    <row r="642" spans="1:4" ht="12.75">
      <c r="A642"/>
      <c r="C642"/>
      <c r="D642"/>
    </row>
    <row r="643" spans="1:4" ht="12.75">
      <c r="A643"/>
      <c r="C643"/>
      <c r="D643"/>
    </row>
    <row r="644" spans="1:4" ht="12.75">
      <c r="A644"/>
      <c r="C644"/>
      <c r="D644"/>
    </row>
    <row r="645" spans="1:4" ht="12.75">
      <c r="A645"/>
      <c r="C645"/>
      <c r="D645"/>
    </row>
    <row r="646" spans="1:4" ht="12.75">
      <c r="A646"/>
      <c r="C646"/>
      <c r="D646"/>
    </row>
    <row r="647" spans="1:4" ht="12.75">
      <c r="A647"/>
      <c r="C647"/>
      <c r="D647"/>
    </row>
    <row r="648" spans="1:4" ht="12.75">
      <c r="A648"/>
      <c r="C648"/>
      <c r="D648"/>
    </row>
    <row r="649" spans="1:4" ht="12.75">
      <c r="A649"/>
      <c r="C649"/>
      <c r="D649"/>
    </row>
    <row r="650" spans="1:4" ht="12.75">
      <c r="A650"/>
      <c r="C650"/>
      <c r="D650"/>
    </row>
    <row r="651" spans="1:4" ht="12.75">
      <c r="A651"/>
      <c r="C651"/>
      <c r="D651"/>
    </row>
    <row r="652" spans="1:4" ht="12.75">
      <c r="A652"/>
      <c r="C652"/>
      <c r="D652"/>
    </row>
    <row r="653" spans="1:4" ht="12.75">
      <c r="A653"/>
      <c r="C653"/>
      <c r="D653"/>
    </row>
    <row r="654" spans="1:4" ht="12.75">
      <c r="A654"/>
      <c r="C654"/>
      <c r="D654"/>
    </row>
    <row r="655" spans="1:4" ht="12.75">
      <c r="A655"/>
      <c r="C655"/>
      <c r="D655"/>
    </row>
    <row r="656" spans="1:4" ht="12.75">
      <c r="A656"/>
      <c r="C656"/>
      <c r="D656"/>
    </row>
    <row r="657" spans="1:4" ht="12.75">
      <c r="A657"/>
      <c r="C657"/>
      <c r="D657"/>
    </row>
    <row r="658" spans="1:4" ht="12.75">
      <c r="A658"/>
      <c r="C658"/>
      <c r="D658"/>
    </row>
    <row r="659" spans="1:4" ht="12.75">
      <c r="A659"/>
      <c r="C659"/>
      <c r="D659"/>
    </row>
    <row r="660" spans="1:4" ht="12.75">
      <c r="A660"/>
      <c r="C660"/>
      <c r="D660"/>
    </row>
    <row r="661" spans="1:4" ht="12.75">
      <c r="A661"/>
      <c r="C661"/>
      <c r="D661"/>
    </row>
    <row r="662" spans="1:4" ht="12.75">
      <c r="A662"/>
      <c r="C662"/>
      <c r="D662"/>
    </row>
    <row r="663" spans="1:4" ht="12.75">
      <c r="A663"/>
      <c r="C663"/>
      <c r="D663"/>
    </row>
    <row r="664" spans="1:4" ht="12.75">
      <c r="A664"/>
      <c r="C664"/>
      <c r="D664"/>
    </row>
    <row r="665" spans="1:4" ht="12.75">
      <c r="A665"/>
      <c r="C665"/>
      <c r="D665"/>
    </row>
    <row r="666" spans="1:4" ht="12.75">
      <c r="A666"/>
      <c r="C666"/>
      <c r="D666"/>
    </row>
    <row r="667" spans="1:4" ht="12.75">
      <c r="A667"/>
      <c r="C667"/>
      <c r="D667"/>
    </row>
    <row r="668" spans="1:4" ht="12.75">
      <c r="A668"/>
      <c r="C668"/>
      <c r="D668"/>
    </row>
    <row r="669" spans="1:4" ht="12.75">
      <c r="A669"/>
      <c r="C669"/>
      <c r="D669"/>
    </row>
    <row r="670" spans="1:4" ht="12.75">
      <c r="A670"/>
      <c r="C670"/>
      <c r="D670"/>
    </row>
    <row r="671" spans="1:4" ht="12.75">
      <c r="A671"/>
      <c r="C671"/>
      <c r="D671"/>
    </row>
    <row r="672" spans="1:4" ht="12.75">
      <c r="A672"/>
      <c r="C672"/>
      <c r="D672"/>
    </row>
    <row r="673" spans="1:4" ht="12.75">
      <c r="A673"/>
      <c r="C673"/>
      <c r="D673"/>
    </row>
    <row r="674" spans="1:4" ht="12.75">
      <c r="A674"/>
      <c r="C674"/>
      <c r="D674"/>
    </row>
    <row r="675" spans="1:4" ht="12.75">
      <c r="A675"/>
      <c r="C675"/>
      <c r="D675"/>
    </row>
    <row r="676" spans="1:4" ht="12.75">
      <c r="A676"/>
      <c r="C676"/>
      <c r="D676"/>
    </row>
    <row r="677" spans="1:4" ht="12.75">
      <c r="A677"/>
      <c r="C677"/>
      <c r="D677"/>
    </row>
    <row r="678" spans="1:4" ht="12.75">
      <c r="A678"/>
      <c r="C678"/>
      <c r="D678"/>
    </row>
    <row r="679" spans="1:4" ht="12.75">
      <c r="A679"/>
      <c r="C679"/>
      <c r="D679"/>
    </row>
    <row r="680" spans="1:4" ht="12.75">
      <c r="A680"/>
      <c r="C680"/>
      <c r="D680"/>
    </row>
    <row r="681" spans="1:4" ht="12.75">
      <c r="A681"/>
      <c r="C681"/>
      <c r="D681"/>
    </row>
    <row r="682" spans="1:4" ht="12.75">
      <c r="A682"/>
      <c r="C682"/>
      <c r="D682"/>
    </row>
    <row r="683" spans="1:4" ht="12.75">
      <c r="A683"/>
      <c r="C683"/>
      <c r="D683"/>
    </row>
    <row r="684" spans="1:4" ht="12.75">
      <c r="A684"/>
      <c r="C684"/>
      <c r="D684"/>
    </row>
    <row r="685" spans="1:4" ht="12.75">
      <c r="A685"/>
      <c r="C685"/>
      <c r="D685"/>
    </row>
    <row r="686" spans="1:4" ht="12.75">
      <c r="A686"/>
      <c r="C686"/>
      <c r="D686"/>
    </row>
    <row r="687" spans="1:4" ht="12.75">
      <c r="A687"/>
      <c r="C687"/>
      <c r="D687"/>
    </row>
    <row r="688" spans="1:4" ht="12.75">
      <c r="A688"/>
      <c r="C688"/>
      <c r="D688"/>
    </row>
    <row r="689" spans="1:4" ht="12.75">
      <c r="A689"/>
      <c r="C689"/>
      <c r="D689"/>
    </row>
    <row r="690" spans="1:4" ht="12.75">
      <c r="A690"/>
      <c r="C690"/>
      <c r="D690"/>
    </row>
    <row r="691" spans="1:4" ht="12.75">
      <c r="A691"/>
      <c r="C691"/>
      <c r="D691"/>
    </row>
    <row r="692" spans="1:4" ht="12.75">
      <c r="A692"/>
      <c r="C692"/>
      <c r="D692"/>
    </row>
    <row r="693" spans="1:4" ht="12.75">
      <c r="A693"/>
      <c r="C693"/>
      <c r="D693"/>
    </row>
    <row r="694" spans="1:4" ht="12.75">
      <c r="A694"/>
      <c r="C694"/>
      <c r="D694"/>
    </row>
    <row r="695" spans="1:4" ht="12.75">
      <c r="A695"/>
      <c r="C695"/>
      <c r="D695"/>
    </row>
    <row r="696" spans="1:4" ht="12.75">
      <c r="A696"/>
      <c r="C696"/>
      <c r="D696"/>
    </row>
    <row r="697" spans="1:4" ht="12.75">
      <c r="A697"/>
      <c r="C697"/>
      <c r="D697"/>
    </row>
    <row r="698" spans="1:4" ht="12.75">
      <c r="A698"/>
      <c r="C698"/>
      <c r="D698"/>
    </row>
    <row r="699" spans="1:4" ht="12.75">
      <c r="A699"/>
      <c r="C699"/>
      <c r="D699"/>
    </row>
    <row r="700" spans="1:4" ht="12.75">
      <c r="A700"/>
      <c r="C700"/>
      <c r="D700"/>
    </row>
    <row r="701" spans="1:4" ht="12.75">
      <c r="A701"/>
      <c r="C701"/>
      <c r="D701"/>
    </row>
    <row r="702" spans="1:4" ht="12.75">
      <c r="A702"/>
      <c r="C702"/>
      <c r="D702"/>
    </row>
    <row r="703" spans="1:4" ht="12.75">
      <c r="A703"/>
      <c r="C703"/>
      <c r="D703"/>
    </row>
    <row r="704" spans="1:4" ht="12.75">
      <c r="A704"/>
      <c r="C704"/>
      <c r="D704"/>
    </row>
    <row r="705" spans="1:4" ht="12.75">
      <c r="A705"/>
      <c r="C705"/>
      <c r="D705"/>
    </row>
    <row r="706" spans="1:4" ht="12.75">
      <c r="A706"/>
      <c r="C706"/>
      <c r="D706"/>
    </row>
    <row r="707" spans="1:4" ht="12.75">
      <c r="A707"/>
      <c r="C707"/>
      <c r="D707"/>
    </row>
    <row r="708" spans="1:4" ht="12.75">
      <c r="A708"/>
      <c r="C708"/>
      <c r="D708"/>
    </row>
    <row r="709" spans="1:4" ht="12.75">
      <c r="A709"/>
      <c r="C709"/>
      <c r="D709"/>
    </row>
    <row r="710" spans="1:4" ht="12.75">
      <c r="A710"/>
      <c r="C710"/>
      <c r="D710"/>
    </row>
    <row r="711" spans="1:4" ht="12.75">
      <c r="A711"/>
      <c r="C711"/>
      <c r="D711"/>
    </row>
    <row r="712" spans="1:4" ht="12.75">
      <c r="A712"/>
      <c r="C712"/>
      <c r="D712"/>
    </row>
    <row r="713" spans="1:4" ht="12.75">
      <c r="A713"/>
      <c r="C713"/>
      <c r="D713"/>
    </row>
    <row r="714" spans="1:4" ht="12.75">
      <c r="A714"/>
      <c r="C714"/>
      <c r="D714"/>
    </row>
    <row r="715" spans="1:4" ht="12.75">
      <c r="A715"/>
      <c r="C715"/>
      <c r="D715"/>
    </row>
    <row r="716" spans="1:4" ht="12.75">
      <c r="A716"/>
      <c r="C716"/>
      <c r="D716"/>
    </row>
    <row r="717" spans="1:4" ht="12.75">
      <c r="A717"/>
      <c r="C717"/>
      <c r="D717"/>
    </row>
    <row r="718" spans="1:4" ht="12.75">
      <c r="A718"/>
      <c r="C718"/>
      <c r="D718"/>
    </row>
    <row r="719" spans="1:4" ht="12.75">
      <c r="A719"/>
      <c r="C719"/>
      <c r="D719"/>
    </row>
    <row r="720" spans="1:4" ht="12.75">
      <c r="A720"/>
      <c r="C720"/>
      <c r="D720"/>
    </row>
    <row r="721" spans="1:4" ht="12.75">
      <c r="A721"/>
      <c r="C721"/>
      <c r="D721"/>
    </row>
    <row r="722" spans="1:4" ht="12.75">
      <c r="A722"/>
      <c r="C722"/>
      <c r="D722"/>
    </row>
    <row r="723" spans="1:4" ht="12.75">
      <c r="A723"/>
      <c r="C723"/>
      <c r="D723"/>
    </row>
    <row r="724" spans="1:4" ht="12.75">
      <c r="A724"/>
      <c r="C724"/>
      <c r="D724"/>
    </row>
    <row r="725" spans="1:4" ht="12.75">
      <c r="A725"/>
      <c r="C725"/>
      <c r="D725"/>
    </row>
    <row r="726" spans="1:4" ht="12.75">
      <c r="A726"/>
      <c r="C726"/>
      <c r="D726"/>
    </row>
    <row r="727" spans="1:4" ht="12.75">
      <c r="A727"/>
      <c r="C727"/>
      <c r="D727"/>
    </row>
    <row r="728" spans="1:4" ht="12.75">
      <c r="A728"/>
      <c r="C728"/>
      <c r="D728"/>
    </row>
    <row r="729" spans="1:4" ht="12.75">
      <c r="A729"/>
      <c r="C729"/>
      <c r="D729"/>
    </row>
    <row r="730" spans="1:4" ht="12.75">
      <c r="A730"/>
      <c r="C730"/>
      <c r="D730"/>
    </row>
    <row r="731" spans="1:4" ht="12.75">
      <c r="A731"/>
      <c r="C731"/>
      <c r="D731"/>
    </row>
    <row r="732" spans="1:4" ht="12.75">
      <c r="A732"/>
      <c r="C732"/>
      <c r="D732"/>
    </row>
    <row r="733" spans="1:4" ht="12.75">
      <c r="A733"/>
      <c r="C733"/>
      <c r="D733"/>
    </row>
    <row r="734" spans="1:4" ht="12.75">
      <c r="A734"/>
      <c r="C734"/>
      <c r="D734"/>
    </row>
    <row r="735" spans="1:4" ht="12.75">
      <c r="A735"/>
      <c r="C735"/>
      <c r="D735"/>
    </row>
    <row r="736" spans="1:4" ht="12.75">
      <c r="A736"/>
      <c r="C736"/>
      <c r="D736"/>
    </row>
    <row r="737" spans="1:4" ht="12.75">
      <c r="A737"/>
      <c r="C737"/>
      <c r="D737"/>
    </row>
    <row r="738" spans="1:4" ht="12.75">
      <c r="A738"/>
      <c r="C738"/>
      <c r="D738"/>
    </row>
    <row r="739" spans="1:4" ht="12.75">
      <c r="A739"/>
      <c r="C739"/>
      <c r="D739"/>
    </row>
    <row r="740" spans="1:4" ht="12.75">
      <c r="A740"/>
      <c r="C740"/>
      <c r="D740"/>
    </row>
    <row r="741" spans="1:4" ht="12.75">
      <c r="A741"/>
      <c r="C741"/>
      <c r="D741"/>
    </row>
    <row r="742" spans="1:4" ht="12.75">
      <c r="A742"/>
      <c r="C742"/>
      <c r="D742"/>
    </row>
    <row r="743" spans="1:4" ht="12.75">
      <c r="A743"/>
      <c r="C743"/>
      <c r="D743"/>
    </row>
    <row r="744" spans="1:4" ht="12.75">
      <c r="A744"/>
      <c r="C744"/>
      <c r="D744"/>
    </row>
    <row r="745" spans="1:4" ht="12.75">
      <c r="A745"/>
      <c r="C745"/>
      <c r="D745"/>
    </row>
    <row r="746" spans="1:4" ht="12.75">
      <c r="A746"/>
      <c r="C746"/>
      <c r="D746"/>
    </row>
    <row r="747" spans="1:4" ht="12.75">
      <c r="A747"/>
      <c r="C747"/>
      <c r="D747"/>
    </row>
    <row r="748" spans="1:4" ht="12.75">
      <c r="A748"/>
      <c r="C748"/>
      <c r="D748"/>
    </row>
    <row r="749" spans="1:4" ht="12.75">
      <c r="A749"/>
      <c r="C749"/>
      <c r="D749"/>
    </row>
    <row r="750" spans="1:4" ht="12.75">
      <c r="A750"/>
      <c r="C750"/>
      <c r="D750"/>
    </row>
    <row r="751" spans="1:4" ht="12.75">
      <c r="A751"/>
      <c r="C751"/>
      <c r="D751"/>
    </row>
    <row r="752" spans="1:4" ht="12.75">
      <c r="A752"/>
      <c r="C752"/>
      <c r="D752"/>
    </row>
    <row r="753" spans="1:4" ht="12.75">
      <c r="A753"/>
      <c r="C753"/>
      <c r="D753"/>
    </row>
    <row r="754" spans="1:4" ht="12.75">
      <c r="A754"/>
      <c r="C754"/>
      <c r="D754"/>
    </row>
    <row r="755" spans="1:4" ht="12.75">
      <c r="A755"/>
      <c r="C755"/>
      <c r="D755"/>
    </row>
    <row r="756" spans="1:4" ht="12.75">
      <c r="A756"/>
      <c r="C756"/>
      <c r="D756"/>
    </row>
    <row r="757" spans="1:4" ht="12.75">
      <c r="A757"/>
      <c r="C757"/>
      <c r="D757"/>
    </row>
    <row r="758" spans="1:4" ht="12.75">
      <c r="A758"/>
      <c r="C758"/>
      <c r="D758"/>
    </row>
    <row r="759" spans="1:4" ht="12.75">
      <c r="A759"/>
      <c r="C759"/>
      <c r="D759"/>
    </row>
    <row r="760" spans="1:4" ht="12.75">
      <c r="A760"/>
      <c r="C760"/>
      <c r="D760"/>
    </row>
    <row r="761" spans="1:4" ht="12.75">
      <c r="A761"/>
      <c r="C761"/>
      <c r="D761"/>
    </row>
    <row r="762" spans="1:4" ht="12.75">
      <c r="A762"/>
      <c r="C762"/>
      <c r="D762"/>
    </row>
    <row r="763" spans="1:4" ht="12.75">
      <c r="A763"/>
      <c r="C763"/>
      <c r="D763"/>
    </row>
    <row r="764" spans="1:4" ht="12.75">
      <c r="A764"/>
      <c r="C764"/>
      <c r="D764"/>
    </row>
    <row r="765" spans="1:4" ht="12.75">
      <c r="A765"/>
      <c r="C765"/>
      <c r="D765"/>
    </row>
    <row r="766" spans="1:4" ht="12.75">
      <c r="A766"/>
      <c r="C766"/>
      <c r="D766"/>
    </row>
    <row r="767" spans="1:4" ht="12.75">
      <c r="A767"/>
      <c r="C767"/>
      <c r="D767"/>
    </row>
    <row r="768" spans="1:4" ht="12.75">
      <c r="A768"/>
      <c r="C768"/>
      <c r="D768"/>
    </row>
    <row r="769" spans="1:4" ht="12.75">
      <c r="A769"/>
      <c r="C769"/>
      <c r="D769"/>
    </row>
    <row r="770" spans="1:4" ht="12.75">
      <c r="A770"/>
      <c r="C770"/>
      <c r="D770"/>
    </row>
    <row r="771" spans="1:4" ht="12.75">
      <c r="A771"/>
      <c r="C771"/>
      <c r="D771"/>
    </row>
    <row r="772" spans="1:4" ht="12.75">
      <c r="A772"/>
      <c r="C772"/>
      <c r="D772"/>
    </row>
    <row r="773" spans="1:4" ht="12.75">
      <c r="A773"/>
      <c r="C773"/>
      <c r="D773"/>
    </row>
    <row r="774" spans="1:4" ht="12.75">
      <c r="A774"/>
      <c r="C774"/>
      <c r="D774"/>
    </row>
    <row r="775" spans="1:4" ht="12.75">
      <c r="A775"/>
      <c r="C775"/>
      <c r="D775"/>
    </row>
    <row r="776" spans="1:4" ht="12.75">
      <c r="A776"/>
      <c r="C776"/>
      <c r="D776"/>
    </row>
    <row r="777" spans="1:4" ht="12.75">
      <c r="A777"/>
      <c r="C777"/>
      <c r="D777"/>
    </row>
    <row r="778" spans="1:4" ht="12.75">
      <c r="A778"/>
      <c r="C778"/>
      <c r="D778"/>
    </row>
    <row r="779" spans="1:4" ht="12.75">
      <c r="A779"/>
      <c r="C779"/>
      <c r="D779"/>
    </row>
    <row r="780" spans="1:4" ht="12.75">
      <c r="A780"/>
      <c r="C780"/>
      <c r="D780"/>
    </row>
    <row r="781" spans="1:4" ht="12.75">
      <c r="A781"/>
      <c r="C781"/>
      <c r="D781"/>
    </row>
    <row r="782" spans="1:4" ht="12.75">
      <c r="A782"/>
      <c r="C782"/>
      <c r="D782"/>
    </row>
    <row r="783" spans="1:4" ht="12.75">
      <c r="A783"/>
      <c r="C783"/>
      <c r="D783"/>
    </row>
    <row r="784" spans="1:4" ht="12.75">
      <c r="A784"/>
      <c r="C784"/>
      <c r="D784"/>
    </row>
    <row r="785" spans="1:4" ht="12.75">
      <c r="A785"/>
      <c r="C785"/>
      <c r="D785"/>
    </row>
    <row r="786" spans="1:4" ht="12.75">
      <c r="A786"/>
      <c r="C786"/>
      <c r="D786"/>
    </row>
    <row r="787" spans="1:4" ht="12.75">
      <c r="A787"/>
      <c r="C787"/>
      <c r="D787"/>
    </row>
    <row r="788" spans="1:4" ht="12.75">
      <c r="A788"/>
      <c r="C788"/>
      <c r="D788"/>
    </row>
    <row r="789" spans="1:4" ht="12.75">
      <c r="A789"/>
      <c r="C789"/>
      <c r="D789"/>
    </row>
    <row r="790" spans="1:4" ht="12.75">
      <c r="A790"/>
      <c r="C790"/>
      <c r="D790"/>
    </row>
    <row r="791" spans="1:4" ht="12.75">
      <c r="A791"/>
      <c r="C791"/>
      <c r="D791"/>
    </row>
    <row r="792" spans="1:4" ht="12.75">
      <c r="A792"/>
      <c r="C792"/>
      <c r="D792"/>
    </row>
    <row r="793" spans="1:4" ht="12.75">
      <c r="A793"/>
      <c r="C793"/>
      <c r="D793"/>
    </row>
    <row r="794" spans="1:4" ht="12.75">
      <c r="A794"/>
      <c r="C794"/>
      <c r="D794"/>
    </row>
    <row r="795" spans="1:4" ht="12.75">
      <c r="A795"/>
      <c r="C795"/>
      <c r="D795"/>
    </row>
    <row r="796" spans="1:4" ht="12.75">
      <c r="A796"/>
      <c r="C796"/>
      <c r="D796"/>
    </row>
    <row r="797" spans="1:4" ht="12.75">
      <c r="A797"/>
      <c r="C797"/>
      <c r="D797"/>
    </row>
    <row r="798" spans="1:4" ht="12.75">
      <c r="A798"/>
      <c r="C798"/>
      <c r="D798"/>
    </row>
    <row r="799" spans="1:4" ht="12.75">
      <c r="A799"/>
      <c r="C799"/>
      <c r="D799"/>
    </row>
    <row r="800" spans="1:4" ht="12.75">
      <c r="A800"/>
      <c r="C800"/>
      <c r="D800"/>
    </row>
    <row r="801" spans="1:4" ht="12.75">
      <c r="A801"/>
      <c r="C801"/>
      <c r="D801"/>
    </row>
    <row r="802" spans="1:4" ht="12.75">
      <c r="A802"/>
      <c r="C802"/>
      <c r="D802"/>
    </row>
    <row r="803" spans="1:4" ht="12.75">
      <c r="A803"/>
      <c r="C803"/>
      <c r="D803"/>
    </row>
    <row r="804" spans="1:4" ht="12.75">
      <c r="A804"/>
      <c r="C804"/>
      <c r="D804"/>
    </row>
    <row r="805" spans="1:4" ht="12.75">
      <c r="A805"/>
      <c r="C805"/>
      <c r="D805"/>
    </row>
    <row r="806" spans="1:4" ht="12.75">
      <c r="A806"/>
      <c r="C806"/>
      <c r="D806"/>
    </row>
    <row r="807" spans="1:4" ht="12.75">
      <c r="A807"/>
      <c r="C807"/>
      <c r="D807"/>
    </row>
    <row r="808" spans="1:4" ht="12.75">
      <c r="A808"/>
      <c r="C808"/>
      <c r="D808"/>
    </row>
    <row r="809" spans="1:4" ht="12.75">
      <c r="A809"/>
      <c r="C809"/>
      <c r="D809"/>
    </row>
    <row r="810" spans="1:4" ht="12.75">
      <c r="A810"/>
      <c r="C810"/>
      <c r="D810"/>
    </row>
    <row r="811" spans="1:4" ht="12.75">
      <c r="A811"/>
      <c r="C811"/>
      <c r="D811"/>
    </row>
    <row r="812" spans="1:4" ht="12.75">
      <c r="A812"/>
      <c r="C812"/>
      <c r="D812"/>
    </row>
    <row r="813" spans="1:4" ht="12.75">
      <c r="A813"/>
      <c r="C813"/>
      <c r="D813"/>
    </row>
    <row r="814" spans="1:4" ht="12.75">
      <c r="A814"/>
      <c r="C814"/>
      <c r="D814"/>
    </row>
    <row r="815" spans="1:4" ht="12.75">
      <c r="A815"/>
      <c r="C815"/>
      <c r="D815"/>
    </row>
    <row r="816" spans="1:4" ht="12.75">
      <c r="A816"/>
      <c r="C816"/>
      <c r="D816"/>
    </row>
    <row r="817" spans="1:4" ht="12.75">
      <c r="A817"/>
      <c r="C817"/>
      <c r="D817"/>
    </row>
    <row r="818" spans="1:4" ht="12.75">
      <c r="A818"/>
      <c r="C818"/>
      <c r="D818"/>
    </row>
    <row r="819" spans="1:4" ht="12.75">
      <c r="A819"/>
      <c r="C819"/>
      <c r="D819"/>
    </row>
    <row r="820" spans="1:4" ht="12.75">
      <c r="A820"/>
      <c r="C820"/>
      <c r="D820"/>
    </row>
    <row r="821" spans="1:4" ht="12.75">
      <c r="A821"/>
      <c r="C821"/>
      <c r="D821"/>
    </row>
    <row r="822" spans="1:4" ht="12.75">
      <c r="A822"/>
      <c r="C822"/>
      <c r="D822"/>
    </row>
    <row r="823" spans="1:4" ht="12.75">
      <c r="A823"/>
      <c r="C823"/>
      <c r="D823"/>
    </row>
    <row r="824" spans="1:4" ht="12.75">
      <c r="A824"/>
      <c r="C824"/>
      <c r="D824"/>
    </row>
    <row r="825" spans="1:4" ht="12.75">
      <c r="A825"/>
      <c r="C825"/>
      <c r="D825"/>
    </row>
    <row r="826" spans="1:4" ht="12.75">
      <c r="A826"/>
      <c r="C826"/>
      <c r="D826"/>
    </row>
    <row r="827" spans="1:4" ht="12.75">
      <c r="A827"/>
      <c r="C827"/>
      <c r="D827"/>
    </row>
    <row r="828" spans="1:4" ht="12.75">
      <c r="A828"/>
      <c r="C828"/>
      <c r="D828"/>
    </row>
    <row r="829" spans="1:4" ht="12.75">
      <c r="A829"/>
      <c r="C829"/>
      <c r="D829"/>
    </row>
    <row r="830" spans="1:4" ht="12.75">
      <c r="A830"/>
      <c r="C830"/>
      <c r="D830"/>
    </row>
    <row r="831" spans="1:4" ht="12.75">
      <c r="A831"/>
      <c r="C831"/>
      <c r="D831"/>
    </row>
    <row r="832" spans="1:4" ht="12.75">
      <c r="A832"/>
      <c r="C832"/>
      <c r="D832"/>
    </row>
    <row r="833" spans="1:4" ht="12.75">
      <c r="A833"/>
      <c r="C833"/>
      <c r="D833"/>
    </row>
    <row r="834" spans="1:4" ht="12.75">
      <c r="A834"/>
      <c r="C834"/>
      <c r="D834"/>
    </row>
    <row r="835" spans="1:4" ht="12.75">
      <c r="A835"/>
      <c r="C835"/>
      <c r="D835"/>
    </row>
    <row r="836" spans="1:4" ht="12.75">
      <c r="A836"/>
      <c r="C836"/>
      <c r="D836"/>
    </row>
    <row r="837" spans="1:4" ht="12.75">
      <c r="A837"/>
      <c r="C837"/>
      <c r="D837"/>
    </row>
    <row r="838" spans="1:4" ht="12.75">
      <c r="A838"/>
      <c r="C838"/>
      <c r="D838"/>
    </row>
    <row r="839" spans="1:4" ht="12.75">
      <c r="A839"/>
      <c r="C839"/>
      <c r="D839"/>
    </row>
    <row r="840" spans="1:4" ht="12.75">
      <c r="A840"/>
      <c r="C840"/>
      <c r="D840"/>
    </row>
    <row r="841" spans="1:4" ht="12.75">
      <c r="A841"/>
      <c r="C841"/>
      <c r="D841"/>
    </row>
    <row r="842" spans="1:4" ht="12.75">
      <c r="A842"/>
      <c r="C842"/>
      <c r="D842"/>
    </row>
    <row r="843" spans="1:4" ht="12.75">
      <c r="A843"/>
      <c r="C843"/>
      <c r="D843"/>
    </row>
    <row r="844" spans="1:4" ht="12.75">
      <c r="A844"/>
      <c r="C844"/>
      <c r="D844"/>
    </row>
    <row r="845" spans="1:4" ht="12.75">
      <c r="A845"/>
      <c r="C845"/>
      <c r="D845"/>
    </row>
    <row r="846" spans="1:4" ht="12.75">
      <c r="A846"/>
      <c r="C846"/>
      <c r="D846"/>
    </row>
    <row r="847" spans="1:4" ht="12.75">
      <c r="A847"/>
      <c r="C847"/>
      <c r="D847"/>
    </row>
    <row r="848" spans="1:4" ht="12.75">
      <c r="A848"/>
      <c r="C848"/>
      <c r="D848"/>
    </row>
    <row r="849" spans="1:4" ht="12.75">
      <c r="A849"/>
      <c r="C849"/>
      <c r="D849"/>
    </row>
    <row r="850" spans="1:4" ht="12.75">
      <c r="A850"/>
      <c r="C850"/>
      <c r="D850"/>
    </row>
    <row r="851" spans="1:4" ht="12.75">
      <c r="A851"/>
      <c r="C851"/>
      <c r="D851"/>
    </row>
    <row r="852" spans="1:4" ht="12.75">
      <c r="A852"/>
      <c r="C852"/>
      <c r="D852"/>
    </row>
    <row r="853" spans="1:4" ht="12.75">
      <c r="A853"/>
      <c r="C853"/>
      <c r="D853"/>
    </row>
    <row r="854" spans="1:4" ht="12.75">
      <c r="A854"/>
      <c r="C854"/>
      <c r="D854"/>
    </row>
    <row r="855" spans="1:4" ht="12.75">
      <c r="A855"/>
      <c r="C855"/>
      <c r="D855"/>
    </row>
    <row r="856" spans="1:4" ht="12.75">
      <c r="A856"/>
      <c r="C856"/>
      <c r="D856"/>
    </row>
    <row r="857" spans="1:4" ht="12.75">
      <c r="A857"/>
      <c r="C857"/>
      <c r="D857"/>
    </row>
    <row r="858" spans="1:4" ht="12.75">
      <c r="A858"/>
      <c r="C858"/>
      <c r="D858"/>
    </row>
    <row r="859" spans="1:4" ht="12.75">
      <c r="A859"/>
      <c r="C859"/>
      <c r="D859"/>
    </row>
    <row r="860" spans="1:4" ht="12.75">
      <c r="A860"/>
      <c r="C860"/>
      <c r="D860"/>
    </row>
    <row r="861" spans="1:4" ht="12.75">
      <c r="A861"/>
      <c r="C861"/>
      <c r="D861"/>
    </row>
    <row r="862" spans="1:4" ht="12.75">
      <c r="A862"/>
      <c r="C862"/>
      <c r="D862"/>
    </row>
    <row r="863" spans="1:4" ht="12.75">
      <c r="A863"/>
      <c r="C863"/>
      <c r="D863"/>
    </row>
    <row r="864" spans="1:4" ht="12.75">
      <c r="A864"/>
      <c r="C864"/>
      <c r="D864"/>
    </row>
    <row r="865" spans="1:4" ht="12.75">
      <c r="A865"/>
      <c r="C865"/>
      <c r="D865"/>
    </row>
    <row r="866" spans="1:4" ht="12.75">
      <c r="A866"/>
      <c r="C866"/>
      <c r="D866"/>
    </row>
    <row r="867" spans="1:4" ht="12.75">
      <c r="A867"/>
      <c r="C867"/>
      <c r="D867"/>
    </row>
    <row r="868" spans="1:4" ht="12.75">
      <c r="A868"/>
      <c r="C868"/>
      <c r="D868"/>
    </row>
    <row r="869" spans="1:4" ht="12.75">
      <c r="A869"/>
      <c r="C869"/>
      <c r="D869"/>
    </row>
    <row r="870" spans="1:4" ht="12.75">
      <c r="A870"/>
      <c r="C870"/>
      <c r="D870"/>
    </row>
    <row r="871" spans="1:4" ht="12.75">
      <c r="A871"/>
      <c r="C871"/>
      <c r="D871"/>
    </row>
    <row r="872" spans="1:4" ht="12.75">
      <c r="A872"/>
      <c r="C872"/>
      <c r="D872"/>
    </row>
    <row r="873" spans="1:4" ht="12.75">
      <c r="A873"/>
      <c r="C873"/>
      <c r="D873"/>
    </row>
    <row r="874" spans="1:4" ht="12.75">
      <c r="A874"/>
      <c r="C874"/>
      <c r="D874"/>
    </row>
    <row r="875" spans="1:4" ht="12.75">
      <c r="A875"/>
      <c r="C875"/>
      <c r="D875"/>
    </row>
    <row r="876" spans="1:4" ht="12.75">
      <c r="A876"/>
      <c r="C876"/>
      <c r="D876"/>
    </row>
    <row r="877" spans="1:4" ht="12.75">
      <c r="A877"/>
      <c r="C877"/>
      <c r="D877"/>
    </row>
    <row r="878" spans="1:4" ht="12.75">
      <c r="A878"/>
      <c r="C878"/>
      <c r="D878"/>
    </row>
    <row r="879" spans="1:4" ht="12.75">
      <c r="A879"/>
      <c r="C879"/>
      <c r="D879"/>
    </row>
    <row r="880" spans="1:4" ht="12.75">
      <c r="A880"/>
      <c r="C880"/>
      <c r="D880"/>
    </row>
    <row r="881" spans="1:4" ht="12.75">
      <c r="A881"/>
      <c r="C881"/>
      <c r="D881"/>
    </row>
    <row r="882" spans="1:4" ht="12.75">
      <c r="A882"/>
      <c r="C882"/>
      <c r="D882"/>
    </row>
    <row r="883" spans="1:4" ht="12.75">
      <c r="A883"/>
      <c r="C883"/>
      <c r="D883"/>
    </row>
    <row r="884" spans="1:4" ht="12.75">
      <c r="A884"/>
      <c r="C884"/>
      <c r="D884"/>
    </row>
    <row r="885" spans="1:4" ht="12.75">
      <c r="A885"/>
      <c r="C885"/>
      <c r="D885"/>
    </row>
    <row r="886" spans="1:4" ht="12.75">
      <c r="A886"/>
      <c r="C886"/>
      <c r="D886"/>
    </row>
    <row r="887" spans="1:4" ht="12.75">
      <c r="A887"/>
      <c r="C887"/>
      <c r="D887"/>
    </row>
    <row r="888" spans="1:4" ht="12.75">
      <c r="A888"/>
      <c r="C888"/>
      <c r="D888"/>
    </row>
    <row r="889" spans="1:4" ht="12.75">
      <c r="A889"/>
      <c r="C889"/>
      <c r="D889"/>
    </row>
    <row r="890" spans="1:4" ht="12.75">
      <c r="A890"/>
      <c r="C890"/>
      <c r="D890"/>
    </row>
    <row r="891" spans="1:4" ht="12.75">
      <c r="A891"/>
      <c r="C891"/>
      <c r="D891"/>
    </row>
    <row r="892" spans="1:4" ht="12.75">
      <c r="A892"/>
      <c r="C892"/>
      <c r="D892"/>
    </row>
    <row r="893" spans="1:4" ht="12.75">
      <c r="A893"/>
      <c r="C893"/>
      <c r="D893"/>
    </row>
    <row r="894" spans="1:4" ht="12.75">
      <c r="A894"/>
      <c r="C894"/>
      <c r="D894"/>
    </row>
    <row r="895" spans="1:4" ht="12.75">
      <c r="A895"/>
      <c r="C895"/>
      <c r="D895"/>
    </row>
    <row r="896" spans="1:4" ht="12.75">
      <c r="A896"/>
      <c r="C896"/>
      <c r="D896"/>
    </row>
    <row r="897" spans="1:4" ht="12.75">
      <c r="A897"/>
      <c r="C897"/>
      <c r="D897"/>
    </row>
    <row r="898" spans="1:4" ht="12.75">
      <c r="A898"/>
      <c r="C898"/>
      <c r="D898"/>
    </row>
  </sheetData>
  <mergeCells count="9">
    <mergeCell ref="A188:E188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Header>&amp;C&amp;"Arial CE,tučné"&amp;12PŘEHLED HOSPODAŘENÍ ZA ROK &amp;U 2002&amp;U  -  KAPITÁLOVÉ VÝDAJE</oddHeader>
    <oddFooter>&amp;C&amp;P&amp;RKapitálové výdaje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823"/>
  <sheetViews>
    <sheetView workbookViewId="0" topLeftCell="A1">
      <selection activeCell="E28" sqref="E28"/>
      <selection activeCell="A1" sqref="A1:E1"/>
    </sheetView>
  </sheetViews>
  <sheetFormatPr defaultColWidth="9.00390625" defaultRowHeight="12.75"/>
  <cols>
    <col min="1" max="1" width="4.25390625" style="51" customWidth="1"/>
    <col min="2" max="2" width="3.625" style="0" customWidth="1"/>
    <col min="3" max="3" width="4.25390625" style="0" customWidth="1"/>
    <col min="4" max="4" width="4.125" style="0" customWidth="1"/>
    <col min="5" max="5" width="37.375" style="0" customWidth="1"/>
    <col min="6" max="6" width="8.625" style="0" customWidth="1"/>
    <col min="7" max="7" width="8.625" style="1" customWidth="1"/>
    <col min="8" max="8" width="10.00390625" style="0" customWidth="1"/>
    <col min="9" max="9" width="7.00390625" style="55" customWidth="1"/>
    <col min="10" max="13" width="4.875" style="0" customWidth="1"/>
  </cols>
  <sheetData>
    <row r="1" spans="1:17" s="54" customFormat="1" ht="13.5" customHeight="1">
      <c r="A1" s="832" t="s">
        <v>1601</v>
      </c>
      <c r="B1" s="833"/>
      <c r="C1" s="833"/>
      <c r="D1" s="833"/>
      <c r="E1" s="834"/>
      <c r="F1" s="817" t="s">
        <v>200</v>
      </c>
      <c r="G1" s="818"/>
      <c r="H1" s="818"/>
      <c r="I1" s="819"/>
      <c r="J1"/>
      <c r="K1"/>
      <c r="L1"/>
      <c r="M1"/>
      <c r="N1"/>
      <c r="O1"/>
      <c r="P1"/>
      <c r="Q1"/>
    </row>
    <row r="2" spans="1:9" ht="57" customHeight="1">
      <c r="A2" s="835" t="s">
        <v>1602</v>
      </c>
      <c r="B2" s="823" t="s">
        <v>1561</v>
      </c>
      <c r="C2" s="794" t="s">
        <v>1603</v>
      </c>
      <c r="D2" s="827" t="s">
        <v>1604</v>
      </c>
      <c r="E2" s="803" t="s">
        <v>1562</v>
      </c>
      <c r="F2" s="13" t="s">
        <v>1763</v>
      </c>
      <c r="G2" s="32" t="s">
        <v>1764</v>
      </c>
      <c r="H2" s="14" t="s">
        <v>216</v>
      </c>
      <c r="I2" s="812" t="s">
        <v>1765</v>
      </c>
    </row>
    <row r="3" spans="1:9" ht="2.25" customHeight="1">
      <c r="A3" s="836"/>
      <c r="B3" s="824"/>
      <c r="C3" s="795"/>
      <c r="D3" s="828"/>
      <c r="E3" s="804"/>
      <c r="F3" s="15"/>
      <c r="G3" s="33"/>
      <c r="H3" s="16"/>
      <c r="I3" s="813"/>
    </row>
    <row r="4" spans="1:9" ht="12" customHeight="1">
      <c r="A4" s="837"/>
      <c r="B4" s="825"/>
      <c r="C4" s="826"/>
      <c r="D4" s="829"/>
      <c r="E4" s="830"/>
      <c r="F4" s="17" t="s">
        <v>1605</v>
      </c>
      <c r="G4" s="34" t="s">
        <v>1605</v>
      </c>
      <c r="H4" s="18" t="s">
        <v>1605</v>
      </c>
      <c r="I4" s="831"/>
    </row>
    <row r="5" spans="1:9" ht="12.75">
      <c r="A5" s="35">
        <v>801</v>
      </c>
      <c r="B5" s="35">
        <v>102</v>
      </c>
      <c r="C5" s="35">
        <v>8115</v>
      </c>
      <c r="D5" s="2"/>
      <c r="E5" s="2" t="s">
        <v>905</v>
      </c>
      <c r="F5" s="6"/>
      <c r="G5" s="6"/>
      <c r="H5" s="6"/>
      <c r="I5" s="110"/>
    </row>
    <row r="6" spans="1:9" ht="12.75">
      <c r="A6" s="35">
        <v>802</v>
      </c>
      <c r="B6" s="35">
        <v>102</v>
      </c>
      <c r="C6" s="35">
        <v>8115</v>
      </c>
      <c r="D6" s="2"/>
      <c r="E6" s="2" t="s">
        <v>1720</v>
      </c>
      <c r="F6" s="6">
        <v>300674</v>
      </c>
      <c r="G6" s="6">
        <v>544177</v>
      </c>
      <c r="H6" s="6">
        <v>174841</v>
      </c>
      <c r="I6" s="110">
        <f aca="true" t="shared" si="0" ref="I6:I21">(H6/G6)*100</f>
        <v>32.129435826946015</v>
      </c>
    </row>
    <row r="7" spans="1:9" ht="12.75">
      <c r="A7" s="35">
        <v>803</v>
      </c>
      <c r="B7" s="35">
        <v>102</v>
      </c>
      <c r="C7" s="35">
        <v>8115</v>
      </c>
      <c r="D7" s="2"/>
      <c r="E7" s="2" t="s">
        <v>1721</v>
      </c>
      <c r="F7" s="6"/>
      <c r="G7" s="6"/>
      <c r="H7" s="6"/>
      <c r="I7" s="110"/>
    </row>
    <row r="8" spans="1:9" ht="12.75">
      <c r="A8" s="35">
        <v>804</v>
      </c>
      <c r="B8" s="35">
        <v>102</v>
      </c>
      <c r="C8" s="35">
        <v>8123</v>
      </c>
      <c r="D8" s="2"/>
      <c r="E8" s="2" t="s">
        <v>1722</v>
      </c>
      <c r="F8" s="1">
        <v>13960</v>
      </c>
      <c r="G8" s="6">
        <v>13960</v>
      </c>
      <c r="H8" s="6">
        <v>14751.6</v>
      </c>
      <c r="I8" s="110">
        <f t="shared" si="0"/>
        <v>105.67048710601719</v>
      </c>
    </row>
    <row r="9" spans="1:9" ht="12.75">
      <c r="A9" s="35">
        <v>805</v>
      </c>
      <c r="B9" s="35">
        <v>102</v>
      </c>
      <c r="C9" s="35">
        <v>8123</v>
      </c>
      <c r="D9" s="2"/>
      <c r="E9" s="2" t="s">
        <v>197</v>
      </c>
      <c r="F9" s="1">
        <v>27000</v>
      </c>
      <c r="G9" s="6">
        <v>27000</v>
      </c>
      <c r="H9" s="6">
        <v>0</v>
      </c>
      <c r="I9" s="110">
        <f t="shared" si="0"/>
        <v>0</v>
      </c>
    </row>
    <row r="10" spans="1:9" ht="12.75">
      <c r="A10" s="35">
        <v>806</v>
      </c>
      <c r="B10" s="35">
        <v>102</v>
      </c>
      <c r="C10" s="35">
        <v>8124</v>
      </c>
      <c r="D10" s="2"/>
      <c r="E10" s="2" t="s">
        <v>1723</v>
      </c>
      <c r="F10" s="1">
        <v>-24000</v>
      </c>
      <c r="G10" s="6">
        <v>-24000</v>
      </c>
      <c r="H10" s="6">
        <v>0</v>
      </c>
      <c r="I10" s="110">
        <f t="shared" si="0"/>
        <v>0</v>
      </c>
    </row>
    <row r="11" spans="1:9" ht="12.75">
      <c r="A11" s="35">
        <v>807</v>
      </c>
      <c r="B11" s="35">
        <v>102</v>
      </c>
      <c r="C11" s="35">
        <v>8124</v>
      </c>
      <c r="D11" s="2"/>
      <c r="E11" s="2" t="s">
        <v>1724</v>
      </c>
      <c r="F11" s="1">
        <v>-1937</v>
      </c>
      <c r="G11" s="6">
        <v>-1937</v>
      </c>
      <c r="H11" s="6">
        <v>-1936.9</v>
      </c>
      <c r="I11" s="110">
        <f t="shared" si="0"/>
        <v>99.99483737738771</v>
      </c>
    </row>
    <row r="12" spans="1:9" ht="12.75">
      <c r="A12" s="35">
        <v>808</v>
      </c>
      <c r="B12" s="35">
        <v>102</v>
      </c>
      <c r="C12" s="35">
        <v>8124</v>
      </c>
      <c r="D12" s="2"/>
      <c r="E12" s="2" t="s">
        <v>1725</v>
      </c>
      <c r="F12" s="1">
        <v>-3009</v>
      </c>
      <c r="G12" s="6">
        <v>-3009</v>
      </c>
      <c r="H12" s="6">
        <v>-3008.6</v>
      </c>
      <c r="I12" s="110">
        <f t="shared" si="0"/>
        <v>99.98670654702558</v>
      </c>
    </row>
    <row r="13" spans="1:9" ht="12.75">
      <c r="A13" s="35">
        <v>809</v>
      </c>
      <c r="B13" s="35">
        <v>102</v>
      </c>
      <c r="C13" s="35">
        <v>8124</v>
      </c>
      <c r="D13" s="2"/>
      <c r="E13" s="2" t="s">
        <v>1726</v>
      </c>
      <c r="F13" s="1">
        <v>-1053</v>
      </c>
      <c r="G13" s="6">
        <v>-1053</v>
      </c>
      <c r="H13" s="6">
        <v>-1052.6</v>
      </c>
      <c r="I13" s="110">
        <f t="shared" si="0"/>
        <v>99.96201329534662</v>
      </c>
    </row>
    <row r="14" spans="1:9" ht="12.75">
      <c r="A14" s="35">
        <v>810</v>
      </c>
      <c r="B14" s="35">
        <v>102</v>
      </c>
      <c r="C14" s="35">
        <v>8124</v>
      </c>
      <c r="D14" s="2"/>
      <c r="E14" s="2" t="s">
        <v>1727</v>
      </c>
      <c r="F14" s="1">
        <v>-4000</v>
      </c>
      <c r="G14" s="6">
        <v>-4000</v>
      </c>
      <c r="H14" s="6">
        <v>-2330.3</v>
      </c>
      <c r="I14" s="110">
        <f t="shared" si="0"/>
        <v>58.25750000000001</v>
      </c>
    </row>
    <row r="15" spans="1:9" ht="12.75">
      <c r="A15" s="35">
        <v>811</v>
      </c>
      <c r="B15" s="35">
        <v>102</v>
      </c>
      <c r="C15" s="35">
        <v>8124</v>
      </c>
      <c r="D15" s="2"/>
      <c r="E15" s="2" t="s">
        <v>1728</v>
      </c>
      <c r="F15" s="1">
        <v>-420</v>
      </c>
      <c r="G15" s="6">
        <v>-420</v>
      </c>
      <c r="H15" s="6">
        <v>-170.3</v>
      </c>
      <c r="I15" s="110">
        <f t="shared" si="0"/>
        <v>40.54761904761905</v>
      </c>
    </row>
    <row r="16" spans="1:9" ht="12.75">
      <c r="A16" s="35">
        <v>812</v>
      </c>
      <c r="B16" s="35">
        <v>102</v>
      </c>
      <c r="C16" s="35">
        <v>8124</v>
      </c>
      <c r="D16" s="2"/>
      <c r="E16" s="2" t="s">
        <v>1729</v>
      </c>
      <c r="F16" s="1">
        <v>-85</v>
      </c>
      <c r="G16" s="6">
        <v>-85</v>
      </c>
      <c r="H16" s="6">
        <v>-85.4</v>
      </c>
      <c r="I16" s="110">
        <f t="shared" si="0"/>
        <v>100.47058823529413</v>
      </c>
    </row>
    <row r="17" spans="1:9" ht="12.75">
      <c r="A17" s="35">
        <v>813</v>
      </c>
      <c r="B17" s="35">
        <v>102</v>
      </c>
      <c r="C17" s="35">
        <v>8124</v>
      </c>
      <c r="D17" s="2"/>
      <c r="E17" s="2" t="s">
        <v>1730</v>
      </c>
      <c r="F17" s="3">
        <v>-3900</v>
      </c>
      <c r="G17" s="11">
        <v>-3900</v>
      </c>
      <c r="H17" s="11">
        <v>-4363.3</v>
      </c>
      <c r="I17" s="110">
        <f t="shared" si="0"/>
        <v>111.87948717948719</v>
      </c>
    </row>
    <row r="18" spans="1:9" ht="12.75">
      <c r="A18" s="35">
        <v>814</v>
      </c>
      <c r="B18" s="35">
        <v>102</v>
      </c>
      <c r="C18" s="35">
        <v>8124</v>
      </c>
      <c r="D18" s="2"/>
      <c r="E18" s="2" t="s">
        <v>199</v>
      </c>
      <c r="F18" s="3">
        <v>-50</v>
      </c>
      <c r="G18" s="11">
        <v>-50</v>
      </c>
      <c r="H18" s="11">
        <v>0</v>
      </c>
      <c r="I18" s="110">
        <f t="shared" si="0"/>
        <v>0</v>
      </c>
    </row>
    <row r="19" spans="1:9" ht="12.75">
      <c r="A19" s="35">
        <v>815</v>
      </c>
      <c r="B19" s="35">
        <v>102</v>
      </c>
      <c r="C19" s="35">
        <v>8124</v>
      </c>
      <c r="D19" s="2"/>
      <c r="E19" s="2" t="s">
        <v>78</v>
      </c>
      <c r="F19" s="3">
        <v>-108</v>
      </c>
      <c r="G19" s="11">
        <v>-108</v>
      </c>
      <c r="H19" s="11">
        <v>-87.5</v>
      </c>
      <c r="I19" s="110">
        <f t="shared" si="0"/>
        <v>81.01851851851852</v>
      </c>
    </row>
    <row r="20" spans="1:9" ht="13.5" thickBot="1">
      <c r="A20" s="35">
        <v>816</v>
      </c>
      <c r="B20" s="35">
        <v>102</v>
      </c>
      <c r="C20" s="35">
        <v>8116</v>
      </c>
      <c r="D20" s="2"/>
      <c r="E20" s="2" t="s">
        <v>906</v>
      </c>
      <c r="F20" s="94">
        <v>0</v>
      </c>
      <c r="G20" s="117">
        <v>0</v>
      </c>
      <c r="H20" s="117">
        <v>-15399.7</v>
      </c>
      <c r="I20" s="465" t="s">
        <v>1801</v>
      </c>
    </row>
    <row r="21" spans="1:17" s="60" customFormat="1" ht="18.75" customHeight="1" thickBot="1" thickTop="1">
      <c r="A21" s="815" t="s">
        <v>1683</v>
      </c>
      <c r="B21" s="815"/>
      <c r="C21" s="815"/>
      <c r="D21" s="815"/>
      <c r="E21" s="816"/>
      <c r="F21" s="41">
        <f>SUM(F5:F20)</f>
        <v>303072</v>
      </c>
      <c r="G21" s="42">
        <f>SUM(G5:G20)</f>
        <v>546575</v>
      </c>
      <c r="H21" s="42">
        <f>SUM(H5:H20)</f>
        <v>161158.00000000003</v>
      </c>
      <c r="I21" s="111">
        <f t="shared" si="0"/>
        <v>29.485066093399816</v>
      </c>
      <c r="J21"/>
      <c r="K21"/>
      <c r="L21"/>
      <c r="M21"/>
      <c r="N21"/>
      <c r="O21"/>
      <c r="P21"/>
      <c r="Q21"/>
    </row>
    <row r="22" spans="5:6" ht="12.75">
      <c r="E22" s="2"/>
      <c r="F22" s="6"/>
    </row>
    <row r="23" spans="1:9" ht="12.75">
      <c r="A23"/>
      <c r="G23"/>
      <c r="I23"/>
    </row>
    <row r="24" spans="1:9" ht="12.75">
      <c r="A24"/>
      <c r="G24"/>
      <c r="I24"/>
    </row>
    <row r="25" spans="1:9" ht="12.75">
      <c r="A25"/>
      <c r="G25"/>
      <c r="I25"/>
    </row>
    <row r="26" spans="1:9" ht="12.75">
      <c r="A26"/>
      <c r="G26"/>
      <c r="I26"/>
    </row>
    <row r="27" spans="1:9" ht="12.75">
      <c r="A27"/>
      <c r="G27"/>
      <c r="I27"/>
    </row>
    <row r="28" spans="1:9" ht="12.75">
      <c r="A28"/>
      <c r="G28"/>
      <c r="I28"/>
    </row>
    <row r="29" spans="1:9" ht="12.75">
      <c r="A29"/>
      <c r="G29"/>
      <c r="I29"/>
    </row>
    <row r="30" spans="1:9" ht="12.75">
      <c r="A30"/>
      <c r="G30"/>
      <c r="I30"/>
    </row>
    <row r="31" spans="1:9" ht="12.75">
      <c r="A31"/>
      <c r="G31"/>
      <c r="I31"/>
    </row>
    <row r="32" spans="1:9" ht="12.75">
      <c r="A32"/>
      <c r="G32"/>
      <c r="I32"/>
    </row>
    <row r="33" spans="1:9" ht="12.75">
      <c r="A33"/>
      <c r="G33"/>
      <c r="I33"/>
    </row>
    <row r="34" spans="1:9" ht="12.75">
      <c r="A34"/>
      <c r="G34"/>
      <c r="I34"/>
    </row>
    <row r="35" spans="1:9" ht="12.75">
      <c r="A35"/>
      <c r="G35"/>
      <c r="I35"/>
    </row>
    <row r="36" spans="1:9" ht="12.75">
      <c r="A36"/>
      <c r="G36"/>
      <c r="I36"/>
    </row>
    <row r="37" spans="1:9" ht="12.75">
      <c r="A37"/>
      <c r="G37"/>
      <c r="I37"/>
    </row>
    <row r="38" spans="1:9" ht="12.75">
      <c r="A38"/>
      <c r="G38"/>
      <c r="I38"/>
    </row>
    <row r="39" spans="1:9" ht="12.75">
      <c r="A39"/>
      <c r="G39"/>
      <c r="I39"/>
    </row>
    <row r="40" spans="1:9" ht="12.75">
      <c r="A40"/>
      <c r="G40"/>
      <c r="I40"/>
    </row>
    <row r="41" spans="1:9" ht="12.75">
      <c r="A41"/>
      <c r="G41"/>
      <c r="I41"/>
    </row>
    <row r="42" spans="1:9" ht="12.75">
      <c r="A42"/>
      <c r="G42"/>
      <c r="I42"/>
    </row>
    <row r="43" spans="1:9" ht="12.75">
      <c r="A43"/>
      <c r="G43"/>
      <c r="I43"/>
    </row>
    <row r="44" spans="1:9" ht="12.75">
      <c r="A44"/>
      <c r="G44"/>
      <c r="I44"/>
    </row>
    <row r="45" spans="1:9" ht="12.75">
      <c r="A45"/>
      <c r="G45"/>
      <c r="I45"/>
    </row>
    <row r="46" spans="1:9" ht="12.75">
      <c r="A46"/>
      <c r="G46"/>
      <c r="I46"/>
    </row>
    <row r="47" spans="1:9" ht="12.75">
      <c r="A47"/>
      <c r="G47"/>
      <c r="I47"/>
    </row>
    <row r="48" spans="1:9" ht="12.75">
      <c r="A48"/>
      <c r="G48"/>
      <c r="I48"/>
    </row>
    <row r="49" spans="1:9" ht="12.75">
      <c r="A49"/>
      <c r="G49"/>
      <c r="I49"/>
    </row>
    <row r="50" spans="1:9" ht="12.75">
      <c r="A50"/>
      <c r="G50"/>
      <c r="I50"/>
    </row>
    <row r="51" spans="1:9" ht="12.75">
      <c r="A51"/>
      <c r="G51"/>
      <c r="I51"/>
    </row>
    <row r="52" spans="1:9" ht="12.75">
      <c r="A52"/>
      <c r="G52"/>
      <c r="I52"/>
    </row>
    <row r="53" spans="1:9" ht="12.75">
      <c r="A53"/>
      <c r="G53"/>
      <c r="I53"/>
    </row>
    <row r="54" spans="1:9" ht="12.75">
      <c r="A54"/>
      <c r="G54"/>
      <c r="I54"/>
    </row>
    <row r="55" spans="1:9" ht="12.75">
      <c r="A55"/>
      <c r="G55"/>
      <c r="I55"/>
    </row>
    <row r="56" spans="1:9" ht="12.75">
      <c r="A56"/>
      <c r="G56"/>
      <c r="I56"/>
    </row>
    <row r="57" spans="1:9" ht="12.75">
      <c r="A57"/>
      <c r="G57"/>
      <c r="I57"/>
    </row>
    <row r="58" spans="1:9" ht="12.75">
      <c r="A58"/>
      <c r="G58"/>
      <c r="I58"/>
    </row>
    <row r="59" spans="1:9" ht="12.75">
      <c r="A59"/>
      <c r="G59"/>
      <c r="I59"/>
    </row>
    <row r="60" spans="1:9" ht="12.75">
      <c r="A60"/>
      <c r="G60"/>
      <c r="I60"/>
    </row>
    <row r="61" spans="1:9" ht="12.75">
      <c r="A61"/>
      <c r="G61"/>
      <c r="I61"/>
    </row>
    <row r="62" spans="1:9" ht="12.75">
      <c r="A62"/>
      <c r="G62"/>
      <c r="I62"/>
    </row>
    <row r="63" spans="1:9" ht="12.75">
      <c r="A63"/>
      <c r="G63"/>
      <c r="I63"/>
    </row>
    <row r="64" spans="1:9" ht="12.75">
      <c r="A64"/>
      <c r="G64"/>
      <c r="I64"/>
    </row>
    <row r="65" spans="1:9" ht="12.75">
      <c r="A65"/>
      <c r="G65"/>
      <c r="I65"/>
    </row>
    <row r="66" spans="1:9" ht="12.75">
      <c r="A66"/>
      <c r="G66"/>
      <c r="I66"/>
    </row>
    <row r="67" spans="1:9" ht="12.75">
      <c r="A67"/>
      <c r="G67"/>
      <c r="I67"/>
    </row>
    <row r="68" spans="1:9" ht="12.75">
      <c r="A68"/>
      <c r="G68"/>
      <c r="I68"/>
    </row>
    <row r="69" spans="1:9" ht="12.75">
      <c r="A69"/>
      <c r="G69"/>
      <c r="I69"/>
    </row>
    <row r="70" spans="1:9" ht="12.75">
      <c r="A70"/>
      <c r="G70"/>
      <c r="I70"/>
    </row>
    <row r="71" spans="1:9" ht="12.75">
      <c r="A71"/>
      <c r="G71"/>
      <c r="I71"/>
    </row>
    <row r="72" spans="1:9" ht="12.75">
      <c r="A72"/>
      <c r="G72"/>
      <c r="I72"/>
    </row>
    <row r="73" spans="1:9" ht="12.75">
      <c r="A73"/>
      <c r="G73"/>
      <c r="I73"/>
    </row>
    <row r="74" spans="1:9" ht="12.75">
      <c r="A74"/>
      <c r="G74"/>
      <c r="I74"/>
    </row>
    <row r="75" spans="1:9" ht="12.75">
      <c r="A75"/>
      <c r="G75"/>
      <c r="I75"/>
    </row>
    <row r="76" spans="1:9" ht="12.75">
      <c r="A76"/>
      <c r="G76"/>
      <c r="I76"/>
    </row>
    <row r="77" spans="1:9" ht="12.75">
      <c r="A77"/>
      <c r="G77"/>
      <c r="I77"/>
    </row>
    <row r="78" spans="1:9" ht="12.75">
      <c r="A78"/>
      <c r="G78"/>
      <c r="I78"/>
    </row>
    <row r="79" spans="1:9" ht="12.75">
      <c r="A79"/>
      <c r="G79"/>
      <c r="I79"/>
    </row>
    <row r="80" spans="1:9" ht="12.75">
      <c r="A80"/>
      <c r="G80"/>
      <c r="I80"/>
    </row>
    <row r="81" spans="1:9" ht="12.75">
      <c r="A81"/>
      <c r="G81"/>
      <c r="I81"/>
    </row>
    <row r="82" spans="1:9" ht="12.75">
      <c r="A82"/>
      <c r="G82"/>
      <c r="I82"/>
    </row>
    <row r="83" spans="1:9" ht="12.75">
      <c r="A83"/>
      <c r="G83"/>
      <c r="I83"/>
    </row>
    <row r="84" spans="1:9" ht="12.75">
      <c r="A84"/>
      <c r="G84"/>
      <c r="I84"/>
    </row>
    <row r="85" spans="1:9" ht="12.75">
      <c r="A85"/>
      <c r="G85"/>
      <c r="I85"/>
    </row>
    <row r="86" spans="1:9" ht="12.75">
      <c r="A86"/>
      <c r="G86"/>
      <c r="I86"/>
    </row>
    <row r="87" spans="1:9" ht="12.75">
      <c r="A87"/>
      <c r="G87"/>
      <c r="I87"/>
    </row>
    <row r="88" spans="1:9" ht="12.75">
      <c r="A88"/>
      <c r="G88"/>
      <c r="I88"/>
    </row>
    <row r="89" spans="1:9" ht="12.75">
      <c r="A89"/>
      <c r="G89"/>
      <c r="I89"/>
    </row>
    <row r="90" spans="1:9" ht="12.75">
      <c r="A90"/>
      <c r="G90"/>
      <c r="I90"/>
    </row>
    <row r="91" spans="1:9" ht="12.75">
      <c r="A91"/>
      <c r="G91"/>
      <c r="I91"/>
    </row>
    <row r="92" spans="1:9" ht="12.75">
      <c r="A92"/>
      <c r="G92"/>
      <c r="I92"/>
    </row>
    <row r="93" spans="1:9" ht="12.75">
      <c r="A93"/>
      <c r="G93"/>
      <c r="I93"/>
    </row>
    <row r="94" spans="1:9" ht="12.75">
      <c r="A94"/>
      <c r="G94"/>
      <c r="I94"/>
    </row>
    <row r="95" spans="1:9" ht="12.75">
      <c r="A95"/>
      <c r="G95"/>
      <c r="I95"/>
    </row>
    <row r="96" spans="1:9" ht="12.75">
      <c r="A96"/>
      <c r="G96"/>
      <c r="I96"/>
    </row>
    <row r="97" spans="1:9" ht="12.75">
      <c r="A97"/>
      <c r="G97"/>
      <c r="I97"/>
    </row>
    <row r="98" spans="1:9" ht="12.75">
      <c r="A98"/>
      <c r="G98"/>
      <c r="I98"/>
    </row>
    <row r="99" spans="1:9" ht="12.75">
      <c r="A99"/>
      <c r="G99"/>
      <c r="I99"/>
    </row>
    <row r="100" spans="1:9" ht="12.75">
      <c r="A100"/>
      <c r="G100"/>
      <c r="I100"/>
    </row>
    <row r="101" spans="1:9" ht="12.75">
      <c r="A101"/>
      <c r="G101"/>
      <c r="I101"/>
    </row>
    <row r="102" spans="1:9" ht="12.75">
      <c r="A102"/>
      <c r="G102"/>
      <c r="I102"/>
    </row>
    <row r="103" spans="1:9" ht="12.75">
      <c r="A103"/>
      <c r="G103"/>
      <c r="I103"/>
    </row>
    <row r="104" spans="1:9" ht="12.75">
      <c r="A104"/>
      <c r="G104"/>
      <c r="I104"/>
    </row>
    <row r="105" spans="1:9" ht="12.75">
      <c r="A105"/>
      <c r="G105"/>
      <c r="I105"/>
    </row>
    <row r="106" spans="1:9" ht="12.75">
      <c r="A106"/>
      <c r="G106"/>
      <c r="I106"/>
    </row>
    <row r="107" spans="1:9" ht="12.75">
      <c r="A107"/>
      <c r="G107"/>
      <c r="I107"/>
    </row>
    <row r="108" spans="1:9" ht="12.75">
      <c r="A108"/>
      <c r="G108"/>
      <c r="I108"/>
    </row>
    <row r="109" spans="1:9" ht="12.75">
      <c r="A109"/>
      <c r="G109"/>
      <c r="I109"/>
    </row>
    <row r="110" spans="1:9" ht="12.75">
      <c r="A110"/>
      <c r="G110"/>
      <c r="I110"/>
    </row>
    <row r="111" spans="1:9" ht="12.75">
      <c r="A111"/>
      <c r="G111"/>
      <c r="I111"/>
    </row>
    <row r="112" spans="1:9" ht="12.75">
      <c r="A112"/>
      <c r="G112"/>
      <c r="I112"/>
    </row>
    <row r="113" spans="1:9" ht="12.75">
      <c r="A113"/>
      <c r="G113"/>
      <c r="I113"/>
    </row>
    <row r="114" spans="1:9" ht="12.75">
      <c r="A114"/>
      <c r="G114"/>
      <c r="I114"/>
    </row>
    <row r="115" spans="1:9" ht="12.75">
      <c r="A115"/>
      <c r="G115"/>
      <c r="I115"/>
    </row>
    <row r="116" spans="1:9" ht="12.75">
      <c r="A116"/>
      <c r="G116"/>
      <c r="I116"/>
    </row>
    <row r="117" spans="1:9" ht="12.75">
      <c r="A117"/>
      <c r="G117"/>
      <c r="I117"/>
    </row>
    <row r="118" spans="1:9" ht="12.75">
      <c r="A118"/>
      <c r="G118"/>
      <c r="I118"/>
    </row>
    <row r="119" spans="1:9" ht="12.75">
      <c r="A119"/>
      <c r="G119"/>
      <c r="I119"/>
    </row>
    <row r="120" spans="1:9" ht="12.75">
      <c r="A120"/>
      <c r="G120"/>
      <c r="I120"/>
    </row>
    <row r="121" spans="1:9" ht="12.75">
      <c r="A121"/>
      <c r="G121"/>
      <c r="I121"/>
    </row>
    <row r="122" spans="1:9" ht="12.75">
      <c r="A122"/>
      <c r="G122"/>
      <c r="I122"/>
    </row>
    <row r="123" spans="1:9" ht="12.75">
      <c r="A123"/>
      <c r="G123"/>
      <c r="I123"/>
    </row>
    <row r="124" spans="1:9" ht="12.75">
      <c r="A124"/>
      <c r="G124"/>
      <c r="I124"/>
    </row>
    <row r="125" spans="1:9" ht="12.75">
      <c r="A125"/>
      <c r="G125"/>
      <c r="I125"/>
    </row>
    <row r="126" spans="1:9" ht="12.75">
      <c r="A126"/>
      <c r="G126"/>
      <c r="I126"/>
    </row>
    <row r="127" spans="1:9" ht="12.75">
      <c r="A127"/>
      <c r="G127"/>
      <c r="I127"/>
    </row>
    <row r="128" spans="1:9" ht="12.75">
      <c r="A128"/>
      <c r="G128"/>
      <c r="I128"/>
    </row>
    <row r="129" spans="1:9" ht="12.75">
      <c r="A129"/>
      <c r="G129"/>
      <c r="I129"/>
    </row>
    <row r="130" spans="1:9" ht="12.75">
      <c r="A130"/>
      <c r="G130"/>
      <c r="I130"/>
    </row>
    <row r="131" spans="1:9" ht="12.75">
      <c r="A131"/>
      <c r="G131"/>
      <c r="I131"/>
    </row>
    <row r="132" spans="1:9" ht="12.75">
      <c r="A132"/>
      <c r="G132"/>
      <c r="I132"/>
    </row>
    <row r="133" spans="1:9" ht="12.75">
      <c r="A133"/>
      <c r="G133"/>
      <c r="I133"/>
    </row>
    <row r="134" spans="1:9" ht="12.75">
      <c r="A134"/>
      <c r="G134"/>
      <c r="I134"/>
    </row>
    <row r="135" spans="1:9" ht="12.75">
      <c r="A135"/>
      <c r="G135"/>
      <c r="I135"/>
    </row>
    <row r="136" spans="1:9" ht="12.75">
      <c r="A136"/>
      <c r="G136"/>
      <c r="I136"/>
    </row>
    <row r="137" spans="1:9" ht="12.75">
      <c r="A137"/>
      <c r="G137"/>
      <c r="I137"/>
    </row>
    <row r="138" spans="1:9" ht="12.75">
      <c r="A138"/>
      <c r="G138"/>
      <c r="I138"/>
    </row>
    <row r="139" spans="1:9" ht="12.75">
      <c r="A139"/>
      <c r="G139"/>
      <c r="I139"/>
    </row>
    <row r="140" spans="1:9" ht="12.75">
      <c r="A140"/>
      <c r="G140"/>
      <c r="I140"/>
    </row>
    <row r="141" spans="1:9" ht="12.75">
      <c r="A141"/>
      <c r="G141"/>
      <c r="I141"/>
    </row>
    <row r="142" spans="1:9" ht="12.75">
      <c r="A142"/>
      <c r="G142"/>
      <c r="I142"/>
    </row>
    <row r="143" spans="1:9" ht="12.75">
      <c r="A143"/>
      <c r="G143"/>
      <c r="I143"/>
    </row>
    <row r="144" spans="1:9" ht="12.75">
      <c r="A144"/>
      <c r="G144"/>
      <c r="I144"/>
    </row>
    <row r="145" spans="1:9" ht="12.75">
      <c r="A145"/>
      <c r="G145"/>
      <c r="I145"/>
    </row>
    <row r="146" spans="1:9" ht="12.75">
      <c r="A146"/>
      <c r="G146"/>
      <c r="I146"/>
    </row>
    <row r="147" spans="1:9" ht="12.75">
      <c r="A147"/>
      <c r="G147"/>
      <c r="I147"/>
    </row>
    <row r="148" spans="1:9" ht="12.75">
      <c r="A148"/>
      <c r="G148"/>
      <c r="I148"/>
    </row>
    <row r="149" spans="1:9" ht="12.75">
      <c r="A149"/>
      <c r="G149"/>
      <c r="I149"/>
    </row>
    <row r="150" spans="1:9" ht="12.75">
      <c r="A150"/>
      <c r="G150"/>
      <c r="I150"/>
    </row>
    <row r="151" spans="1:9" ht="12.75">
      <c r="A151"/>
      <c r="G151"/>
      <c r="I151"/>
    </row>
    <row r="152" spans="1:9" ht="12.75">
      <c r="A152"/>
      <c r="G152"/>
      <c r="I152"/>
    </row>
    <row r="153" spans="1:9" ht="12.75">
      <c r="A153"/>
      <c r="G153"/>
      <c r="I153"/>
    </row>
    <row r="154" spans="1:9" ht="12.75">
      <c r="A154"/>
      <c r="G154"/>
      <c r="I154"/>
    </row>
    <row r="155" spans="1:9" ht="12.75">
      <c r="A155"/>
      <c r="G155"/>
      <c r="I155"/>
    </row>
    <row r="156" spans="1:9" ht="12.75">
      <c r="A156"/>
      <c r="G156"/>
      <c r="I156"/>
    </row>
    <row r="157" spans="1:9" ht="12.75">
      <c r="A157"/>
      <c r="G157"/>
      <c r="I157"/>
    </row>
    <row r="158" spans="1:9" ht="12.75">
      <c r="A158"/>
      <c r="G158"/>
      <c r="I158"/>
    </row>
    <row r="159" spans="1:9" ht="12.75">
      <c r="A159"/>
      <c r="G159"/>
      <c r="I159"/>
    </row>
    <row r="160" spans="1:9" ht="12.75">
      <c r="A160"/>
      <c r="G160"/>
      <c r="I160"/>
    </row>
    <row r="161" spans="1:9" ht="11.25" customHeight="1">
      <c r="A161"/>
      <c r="G161"/>
      <c r="I161"/>
    </row>
    <row r="162" spans="1:9" ht="12.75">
      <c r="A162"/>
      <c r="G162"/>
      <c r="I162"/>
    </row>
    <row r="163" spans="1:9" ht="12.75">
      <c r="A163"/>
      <c r="G163"/>
      <c r="I163"/>
    </row>
    <row r="164" spans="1:9" ht="12.75">
      <c r="A164"/>
      <c r="G164"/>
      <c r="I164"/>
    </row>
    <row r="165" spans="1:9" ht="12.75">
      <c r="A165"/>
      <c r="G165"/>
      <c r="I165"/>
    </row>
    <row r="166" spans="1:9" ht="12.75">
      <c r="A166"/>
      <c r="G166"/>
      <c r="I166"/>
    </row>
    <row r="167" spans="1:9" ht="12.75">
      <c r="A167"/>
      <c r="G167"/>
      <c r="I167"/>
    </row>
    <row r="168" spans="1:9" ht="12.75">
      <c r="A168"/>
      <c r="G168"/>
      <c r="I168"/>
    </row>
    <row r="169" spans="1:9" ht="12.75">
      <c r="A169"/>
      <c r="G169"/>
      <c r="I169"/>
    </row>
    <row r="170" spans="1:9" ht="12.75">
      <c r="A170"/>
      <c r="G170"/>
      <c r="I170"/>
    </row>
    <row r="171" spans="1:9" ht="12.75">
      <c r="A171"/>
      <c r="G171"/>
      <c r="I171"/>
    </row>
    <row r="172" spans="1:9" ht="12.75">
      <c r="A172"/>
      <c r="G172"/>
      <c r="I172"/>
    </row>
    <row r="173" spans="1:9" ht="12.75">
      <c r="A173"/>
      <c r="G173"/>
      <c r="I173"/>
    </row>
    <row r="174" spans="1:9" ht="12.75">
      <c r="A174"/>
      <c r="G174"/>
      <c r="I174"/>
    </row>
    <row r="175" spans="1:9" ht="12.75">
      <c r="A175"/>
      <c r="G175"/>
      <c r="I175"/>
    </row>
    <row r="176" spans="1:9" ht="12.75">
      <c r="A176"/>
      <c r="G176"/>
      <c r="I176"/>
    </row>
    <row r="177" spans="1:9" ht="12.75">
      <c r="A177"/>
      <c r="G177"/>
      <c r="I177"/>
    </row>
    <row r="178" spans="1:9" ht="12.75">
      <c r="A178"/>
      <c r="G178"/>
      <c r="I178"/>
    </row>
    <row r="179" spans="1:9" ht="12.75">
      <c r="A179"/>
      <c r="G179"/>
      <c r="I179"/>
    </row>
    <row r="180" spans="1:9" ht="12.75">
      <c r="A180"/>
      <c r="G180"/>
      <c r="I180"/>
    </row>
    <row r="181" spans="1:9" ht="12.75">
      <c r="A181"/>
      <c r="G181"/>
      <c r="I181"/>
    </row>
    <row r="182" spans="1:9" ht="12.75">
      <c r="A182"/>
      <c r="G182"/>
      <c r="I182"/>
    </row>
    <row r="183" spans="1:9" ht="12.75">
      <c r="A183"/>
      <c r="G183"/>
      <c r="I183"/>
    </row>
    <row r="184" spans="1:9" ht="12.75">
      <c r="A184"/>
      <c r="G184"/>
      <c r="I184"/>
    </row>
    <row r="185" spans="1:9" ht="12.75">
      <c r="A185"/>
      <c r="G185"/>
      <c r="I185"/>
    </row>
    <row r="186" spans="1:9" ht="12.75">
      <c r="A186"/>
      <c r="G186"/>
      <c r="I186"/>
    </row>
    <row r="187" spans="1:9" ht="12.75">
      <c r="A187"/>
      <c r="G187"/>
      <c r="I187"/>
    </row>
    <row r="188" spans="1:9" ht="12.75">
      <c r="A188"/>
      <c r="G188"/>
      <c r="I188"/>
    </row>
    <row r="189" spans="1:9" ht="12.75">
      <c r="A189"/>
      <c r="G189"/>
      <c r="I189"/>
    </row>
    <row r="190" spans="1:9" ht="12.75">
      <c r="A190"/>
      <c r="G190"/>
      <c r="I190"/>
    </row>
    <row r="191" spans="1:9" ht="12.75">
      <c r="A191"/>
      <c r="G191"/>
      <c r="I191"/>
    </row>
    <row r="192" spans="1:9" ht="12.75">
      <c r="A192"/>
      <c r="G192"/>
      <c r="I192"/>
    </row>
    <row r="193" spans="1:9" ht="12.75">
      <c r="A193"/>
      <c r="G193"/>
      <c r="I193"/>
    </row>
    <row r="194" spans="1:9" ht="12.75">
      <c r="A194"/>
      <c r="G194"/>
      <c r="I194"/>
    </row>
    <row r="195" spans="1:9" ht="12.75">
      <c r="A195"/>
      <c r="G195"/>
      <c r="I195"/>
    </row>
    <row r="196" spans="1:9" ht="12.75">
      <c r="A196"/>
      <c r="G196"/>
      <c r="I196"/>
    </row>
    <row r="197" spans="1:9" ht="12.75">
      <c r="A197"/>
      <c r="G197"/>
      <c r="I197"/>
    </row>
    <row r="198" spans="1:9" ht="12.75">
      <c r="A198"/>
      <c r="G198"/>
      <c r="I198"/>
    </row>
    <row r="199" spans="1:9" ht="12.75">
      <c r="A199"/>
      <c r="G199"/>
      <c r="I199"/>
    </row>
    <row r="200" spans="1:9" ht="12.75">
      <c r="A200"/>
      <c r="G200"/>
      <c r="I200"/>
    </row>
    <row r="201" spans="1:9" ht="12.75">
      <c r="A201"/>
      <c r="G201"/>
      <c r="I201"/>
    </row>
    <row r="202" spans="1:9" ht="12.75">
      <c r="A202"/>
      <c r="G202"/>
      <c r="I202"/>
    </row>
    <row r="203" spans="1:9" ht="12.75">
      <c r="A203"/>
      <c r="G203"/>
      <c r="I203"/>
    </row>
    <row r="204" spans="1:9" ht="12.75">
      <c r="A204"/>
      <c r="G204"/>
      <c r="I204"/>
    </row>
    <row r="205" spans="1:9" ht="12.75">
      <c r="A205"/>
      <c r="G205"/>
      <c r="I205"/>
    </row>
    <row r="206" spans="1:9" ht="12.75">
      <c r="A206"/>
      <c r="G206"/>
      <c r="I206"/>
    </row>
    <row r="207" spans="1:9" ht="12.75">
      <c r="A207"/>
      <c r="G207"/>
      <c r="I207"/>
    </row>
    <row r="208" spans="1:9" ht="12.75">
      <c r="A208"/>
      <c r="G208"/>
      <c r="I208"/>
    </row>
    <row r="209" spans="1:9" ht="12.75">
      <c r="A209"/>
      <c r="G209"/>
      <c r="I209"/>
    </row>
    <row r="210" spans="1:9" ht="12.75">
      <c r="A210"/>
      <c r="G210"/>
      <c r="I210"/>
    </row>
    <row r="211" spans="1:9" ht="12.75">
      <c r="A211"/>
      <c r="G211"/>
      <c r="I211"/>
    </row>
    <row r="212" spans="1:9" ht="12.75">
      <c r="A212"/>
      <c r="G212"/>
      <c r="I212"/>
    </row>
    <row r="213" spans="1:9" ht="12.75">
      <c r="A213"/>
      <c r="G213"/>
      <c r="I213"/>
    </row>
    <row r="214" spans="1:9" ht="12.75">
      <c r="A214"/>
      <c r="G214"/>
      <c r="I214"/>
    </row>
    <row r="215" spans="1:9" ht="12.75">
      <c r="A215"/>
      <c r="G215"/>
      <c r="I215"/>
    </row>
    <row r="216" spans="1:9" ht="12.75">
      <c r="A216"/>
      <c r="G216"/>
      <c r="I216"/>
    </row>
    <row r="217" spans="1:9" ht="12.75">
      <c r="A217"/>
      <c r="G217"/>
      <c r="I217"/>
    </row>
    <row r="218" spans="1:9" ht="12.75">
      <c r="A218"/>
      <c r="G218"/>
      <c r="I218"/>
    </row>
    <row r="219" spans="1:9" ht="12.75">
      <c r="A219"/>
      <c r="G219"/>
      <c r="I219"/>
    </row>
    <row r="220" spans="1:9" ht="12.75">
      <c r="A220"/>
      <c r="G220"/>
      <c r="I220"/>
    </row>
    <row r="221" spans="1:9" ht="12.75">
      <c r="A221"/>
      <c r="G221"/>
      <c r="I221"/>
    </row>
    <row r="222" spans="1:9" ht="12.75">
      <c r="A222"/>
      <c r="G222"/>
      <c r="I222"/>
    </row>
    <row r="223" spans="1:9" ht="12.75">
      <c r="A223"/>
      <c r="G223"/>
      <c r="I223"/>
    </row>
    <row r="224" spans="1:9" ht="12.75">
      <c r="A224"/>
      <c r="G224"/>
      <c r="I224"/>
    </row>
    <row r="225" spans="1:9" ht="12.75">
      <c r="A225"/>
      <c r="G225"/>
      <c r="I225"/>
    </row>
    <row r="226" spans="1:9" ht="12.75">
      <c r="A226"/>
      <c r="G226"/>
      <c r="I226"/>
    </row>
    <row r="227" spans="1:9" ht="12.75">
      <c r="A227"/>
      <c r="G227"/>
      <c r="I227"/>
    </row>
    <row r="228" spans="1:9" ht="12.75">
      <c r="A228"/>
      <c r="G228"/>
      <c r="I228"/>
    </row>
    <row r="229" spans="1:9" ht="12.75">
      <c r="A229"/>
      <c r="G229"/>
      <c r="I229"/>
    </row>
    <row r="230" spans="1:9" ht="12.75">
      <c r="A230"/>
      <c r="G230"/>
      <c r="I230"/>
    </row>
    <row r="231" spans="1:9" ht="12.75">
      <c r="A231"/>
      <c r="G231"/>
      <c r="I231"/>
    </row>
    <row r="232" spans="1:9" ht="12.75">
      <c r="A232"/>
      <c r="G232"/>
      <c r="I232"/>
    </row>
    <row r="233" spans="1:9" ht="12.75">
      <c r="A233"/>
      <c r="G233"/>
      <c r="I233"/>
    </row>
    <row r="234" spans="1:9" ht="12.75">
      <c r="A234"/>
      <c r="G234"/>
      <c r="I234"/>
    </row>
    <row r="235" spans="1:9" ht="12.75">
      <c r="A235"/>
      <c r="G235"/>
      <c r="I235"/>
    </row>
    <row r="236" spans="1:9" ht="12.75">
      <c r="A236"/>
      <c r="G236"/>
      <c r="I236"/>
    </row>
    <row r="237" spans="1:9" ht="12.75">
      <c r="A237"/>
      <c r="G237"/>
      <c r="I237"/>
    </row>
    <row r="238" spans="1:9" ht="12.75">
      <c r="A238"/>
      <c r="G238"/>
      <c r="I238"/>
    </row>
    <row r="239" spans="1:9" ht="12.75">
      <c r="A239"/>
      <c r="G239"/>
      <c r="I239"/>
    </row>
    <row r="240" spans="1:9" ht="12.75">
      <c r="A240"/>
      <c r="G240"/>
      <c r="I240"/>
    </row>
    <row r="241" spans="1:9" ht="12.75">
      <c r="A241"/>
      <c r="G241"/>
      <c r="I241"/>
    </row>
    <row r="242" spans="1:9" ht="12.75">
      <c r="A242"/>
      <c r="G242"/>
      <c r="I242"/>
    </row>
    <row r="243" spans="1:9" ht="12.75">
      <c r="A243"/>
      <c r="G243"/>
      <c r="I243"/>
    </row>
    <row r="244" spans="1:9" ht="12.75">
      <c r="A244"/>
      <c r="G244"/>
      <c r="I244"/>
    </row>
    <row r="245" spans="1:9" ht="12.75">
      <c r="A245"/>
      <c r="G245"/>
      <c r="I245"/>
    </row>
    <row r="246" spans="1:9" ht="12.75">
      <c r="A246"/>
      <c r="G246"/>
      <c r="I246"/>
    </row>
    <row r="247" spans="1:9" ht="12.75">
      <c r="A247"/>
      <c r="G247"/>
      <c r="I247"/>
    </row>
    <row r="248" spans="1:9" ht="12.75">
      <c r="A248"/>
      <c r="G248"/>
      <c r="I248"/>
    </row>
    <row r="249" spans="1:9" ht="12.75">
      <c r="A249"/>
      <c r="G249"/>
      <c r="I249"/>
    </row>
    <row r="250" spans="1:9" ht="12.75">
      <c r="A250"/>
      <c r="G250"/>
      <c r="I250"/>
    </row>
    <row r="251" spans="1:9" ht="12.75">
      <c r="A251"/>
      <c r="G251"/>
      <c r="I251"/>
    </row>
    <row r="252" spans="1:9" ht="12.75">
      <c r="A252"/>
      <c r="G252"/>
      <c r="I252"/>
    </row>
    <row r="253" spans="1:9" ht="12.75">
      <c r="A253"/>
      <c r="G253"/>
      <c r="I253"/>
    </row>
    <row r="254" spans="1:9" ht="12.75">
      <c r="A254"/>
      <c r="G254"/>
      <c r="I254"/>
    </row>
    <row r="255" spans="1:9" ht="12.75">
      <c r="A255"/>
      <c r="G255"/>
      <c r="I255"/>
    </row>
    <row r="256" spans="1:9" ht="12.75">
      <c r="A256"/>
      <c r="G256"/>
      <c r="I256"/>
    </row>
    <row r="257" spans="1:9" ht="12.75">
      <c r="A257"/>
      <c r="G257"/>
      <c r="I257"/>
    </row>
    <row r="258" spans="1:9" ht="12.75">
      <c r="A258"/>
      <c r="G258"/>
      <c r="I258"/>
    </row>
    <row r="259" spans="1:9" ht="12.75">
      <c r="A259"/>
      <c r="G259"/>
      <c r="I259"/>
    </row>
    <row r="260" spans="1:9" ht="12.75">
      <c r="A260"/>
      <c r="G260"/>
      <c r="I260"/>
    </row>
    <row r="261" spans="1:9" ht="12.75">
      <c r="A261"/>
      <c r="G261"/>
      <c r="I261"/>
    </row>
    <row r="262" spans="1:9" ht="12.75">
      <c r="A262"/>
      <c r="G262"/>
      <c r="I262"/>
    </row>
    <row r="263" spans="1:9" ht="12.75">
      <c r="A263"/>
      <c r="G263"/>
      <c r="I263"/>
    </row>
    <row r="264" spans="1:9" ht="12.75">
      <c r="A264"/>
      <c r="G264"/>
      <c r="I264"/>
    </row>
    <row r="265" spans="1:9" ht="12.75">
      <c r="A265"/>
      <c r="G265"/>
      <c r="I265"/>
    </row>
    <row r="266" spans="1:9" ht="12.75">
      <c r="A266"/>
      <c r="G266"/>
      <c r="I266"/>
    </row>
    <row r="267" spans="1:9" ht="12.75">
      <c r="A267"/>
      <c r="G267"/>
      <c r="I267"/>
    </row>
    <row r="268" spans="1:9" ht="12.75">
      <c r="A268"/>
      <c r="G268"/>
      <c r="I268"/>
    </row>
    <row r="269" spans="1:9" ht="12.75">
      <c r="A269"/>
      <c r="G269"/>
      <c r="I269"/>
    </row>
    <row r="270" spans="1:9" ht="12.75">
      <c r="A270"/>
      <c r="G270"/>
      <c r="I270"/>
    </row>
    <row r="271" spans="1:9" ht="12.75">
      <c r="A271"/>
      <c r="G271"/>
      <c r="I271"/>
    </row>
    <row r="272" spans="1:9" ht="12.75">
      <c r="A272"/>
      <c r="G272"/>
      <c r="I272"/>
    </row>
    <row r="273" spans="1:9" ht="12.75">
      <c r="A273"/>
      <c r="G273"/>
      <c r="I273"/>
    </row>
    <row r="274" spans="1:9" ht="12.75">
      <c r="A274"/>
      <c r="G274"/>
      <c r="I274"/>
    </row>
    <row r="275" spans="1:9" ht="12.75">
      <c r="A275"/>
      <c r="G275"/>
      <c r="I275"/>
    </row>
    <row r="276" spans="1:9" ht="12.75">
      <c r="A276"/>
      <c r="G276"/>
      <c r="I276"/>
    </row>
    <row r="277" spans="1:9" ht="12.75">
      <c r="A277"/>
      <c r="G277"/>
      <c r="I277"/>
    </row>
    <row r="278" spans="1:9" ht="12.75">
      <c r="A278"/>
      <c r="G278"/>
      <c r="I278"/>
    </row>
    <row r="279" spans="1:9" ht="12.75">
      <c r="A279"/>
      <c r="G279"/>
      <c r="I279"/>
    </row>
    <row r="280" spans="1:9" ht="12.75">
      <c r="A280"/>
      <c r="G280"/>
      <c r="I280"/>
    </row>
    <row r="281" spans="1:9" ht="12.75">
      <c r="A281"/>
      <c r="G281"/>
      <c r="I281"/>
    </row>
    <row r="282" spans="1:9" ht="12.75">
      <c r="A282"/>
      <c r="G282"/>
      <c r="I282"/>
    </row>
    <row r="283" spans="1:9" ht="12.75">
      <c r="A283"/>
      <c r="G283"/>
      <c r="I283"/>
    </row>
    <row r="284" spans="1:9" ht="12.75">
      <c r="A284"/>
      <c r="G284"/>
      <c r="I284"/>
    </row>
    <row r="285" spans="1:9" ht="12.75">
      <c r="A285"/>
      <c r="G285"/>
      <c r="I285"/>
    </row>
    <row r="286" spans="1:9" ht="12.75">
      <c r="A286"/>
      <c r="G286"/>
      <c r="I286"/>
    </row>
    <row r="287" spans="1:9" ht="12.75">
      <c r="A287"/>
      <c r="G287"/>
      <c r="I287"/>
    </row>
    <row r="288" spans="1:9" ht="12.75">
      <c r="A288"/>
      <c r="G288"/>
      <c r="I288"/>
    </row>
    <row r="289" spans="1:9" ht="12.75">
      <c r="A289"/>
      <c r="G289"/>
      <c r="I289"/>
    </row>
    <row r="290" spans="1:9" ht="12.75">
      <c r="A290"/>
      <c r="G290"/>
      <c r="I290"/>
    </row>
    <row r="291" spans="1:9" ht="12.75">
      <c r="A291"/>
      <c r="G291"/>
      <c r="I291"/>
    </row>
    <row r="292" spans="1:9" ht="12.75">
      <c r="A292"/>
      <c r="G292"/>
      <c r="I292"/>
    </row>
    <row r="293" spans="1:9" ht="12.75">
      <c r="A293"/>
      <c r="G293"/>
      <c r="I293"/>
    </row>
    <row r="294" spans="1:9" ht="12.75">
      <c r="A294"/>
      <c r="G294"/>
      <c r="I294"/>
    </row>
    <row r="295" spans="1:9" ht="12.75">
      <c r="A295"/>
      <c r="G295"/>
      <c r="I295"/>
    </row>
    <row r="296" spans="1:9" ht="12.75">
      <c r="A296"/>
      <c r="G296"/>
      <c r="I296"/>
    </row>
    <row r="297" spans="1:9" ht="12.75">
      <c r="A297"/>
      <c r="G297"/>
      <c r="I297"/>
    </row>
    <row r="298" spans="1:9" ht="12.75">
      <c r="A298"/>
      <c r="G298"/>
      <c r="I298"/>
    </row>
    <row r="299" spans="1:9" ht="12.75">
      <c r="A299"/>
      <c r="G299"/>
      <c r="I299"/>
    </row>
    <row r="300" spans="1:9" ht="12.75">
      <c r="A300"/>
      <c r="G300"/>
      <c r="I300"/>
    </row>
    <row r="301" spans="1:9" ht="12.75">
      <c r="A301"/>
      <c r="G301"/>
      <c r="I301"/>
    </row>
    <row r="302" spans="1:9" ht="12.75">
      <c r="A302"/>
      <c r="G302"/>
      <c r="I302"/>
    </row>
    <row r="303" spans="1:9" ht="12.75">
      <c r="A303"/>
      <c r="G303"/>
      <c r="I303"/>
    </row>
    <row r="304" spans="1:9" ht="12.75">
      <c r="A304"/>
      <c r="G304"/>
      <c r="I304"/>
    </row>
    <row r="305" spans="1:9" ht="12.75">
      <c r="A305"/>
      <c r="G305"/>
      <c r="I305"/>
    </row>
    <row r="306" spans="1:9" ht="12.75">
      <c r="A306"/>
      <c r="G306"/>
      <c r="I306"/>
    </row>
    <row r="307" spans="1:9" ht="12.75">
      <c r="A307"/>
      <c r="G307"/>
      <c r="I307"/>
    </row>
    <row r="308" spans="1:9" ht="12.75">
      <c r="A308"/>
      <c r="G308"/>
      <c r="I308"/>
    </row>
    <row r="309" spans="1:9" ht="12.75">
      <c r="A309"/>
      <c r="G309"/>
      <c r="I309"/>
    </row>
    <row r="310" spans="1:9" ht="12.75">
      <c r="A310"/>
      <c r="G310"/>
      <c r="I310"/>
    </row>
    <row r="311" spans="1:9" ht="12.75">
      <c r="A311"/>
      <c r="G311"/>
      <c r="I311"/>
    </row>
    <row r="312" spans="1:9" ht="12.75">
      <c r="A312"/>
      <c r="G312"/>
      <c r="I312"/>
    </row>
    <row r="313" spans="1:9" ht="12.75">
      <c r="A313"/>
      <c r="G313"/>
      <c r="I313"/>
    </row>
    <row r="314" spans="1:9" ht="12.75">
      <c r="A314"/>
      <c r="G314"/>
      <c r="I314"/>
    </row>
    <row r="315" spans="1:9" ht="12.75">
      <c r="A315"/>
      <c r="G315"/>
      <c r="I315"/>
    </row>
    <row r="316" spans="1:9" ht="12.75">
      <c r="A316"/>
      <c r="G316"/>
      <c r="I316"/>
    </row>
    <row r="317" spans="1:9" ht="12.75">
      <c r="A317"/>
      <c r="G317"/>
      <c r="I317"/>
    </row>
    <row r="318" spans="1:9" ht="12.75">
      <c r="A318"/>
      <c r="G318"/>
      <c r="I318"/>
    </row>
    <row r="319" spans="1:9" ht="12.75">
      <c r="A319"/>
      <c r="G319"/>
      <c r="I319"/>
    </row>
    <row r="320" spans="1:9" ht="12.75">
      <c r="A320"/>
      <c r="G320"/>
      <c r="I320"/>
    </row>
    <row r="321" spans="1:9" ht="12.75">
      <c r="A321"/>
      <c r="G321"/>
      <c r="I321"/>
    </row>
    <row r="322" spans="1:9" ht="12.75">
      <c r="A322"/>
      <c r="G322"/>
      <c r="I322"/>
    </row>
    <row r="323" spans="1:9" ht="12.75">
      <c r="A323"/>
      <c r="G323"/>
      <c r="I323"/>
    </row>
    <row r="324" spans="1:9" ht="12.75">
      <c r="A324"/>
      <c r="G324"/>
      <c r="I324"/>
    </row>
    <row r="325" spans="1:9" ht="12.75">
      <c r="A325"/>
      <c r="G325"/>
      <c r="I325"/>
    </row>
    <row r="326" spans="1:9" ht="12.75">
      <c r="A326"/>
      <c r="G326"/>
      <c r="I326"/>
    </row>
    <row r="327" spans="1:9" ht="12.75">
      <c r="A327"/>
      <c r="G327"/>
      <c r="I327"/>
    </row>
    <row r="328" spans="1:9" ht="12.75">
      <c r="A328"/>
      <c r="G328"/>
      <c r="I328"/>
    </row>
    <row r="329" spans="1:9" ht="12.75">
      <c r="A329"/>
      <c r="G329"/>
      <c r="I329"/>
    </row>
    <row r="330" spans="1:9" ht="12.75">
      <c r="A330"/>
      <c r="G330"/>
      <c r="I330"/>
    </row>
    <row r="331" spans="1:9" ht="12.75">
      <c r="A331"/>
      <c r="G331"/>
      <c r="I331"/>
    </row>
    <row r="332" spans="1:9" ht="12.75">
      <c r="A332"/>
      <c r="G332"/>
      <c r="I332"/>
    </row>
    <row r="333" spans="1:9" ht="12.75">
      <c r="A333"/>
      <c r="G333"/>
      <c r="I333"/>
    </row>
    <row r="334" spans="1:9" ht="12.75">
      <c r="A334"/>
      <c r="G334"/>
      <c r="I334"/>
    </row>
    <row r="335" spans="1:9" ht="12.75">
      <c r="A335"/>
      <c r="G335"/>
      <c r="I335"/>
    </row>
    <row r="336" spans="1:9" ht="12.75">
      <c r="A336"/>
      <c r="G336"/>
      <c r="I336"/>
    </row>
    <row r="337" spans="1:9" ht="12.75">
      <c r="A337"/>
      <c r="G337"/>
      <c r="I337"/>
    </row>
    <row r="338" spans="1:9" ht="12.75">
      <c r="A338"/>
      <c r="G338"/>
      <c r="I338"/>
    </row>
    <row r="339" spans="1:9" ht="12.75">
      <c r="A339"/>
      <c r="G339"/>
      <c r="I339"/>
    </row>
    <row r="340" spans="1:9" ht="12.75">
      <c r="A340"/>
      <c r="G340"/>
      <c r="I340"/>
    </row>
    <row r="341" spans="1:9" ht="12.75">
      <c r="A341"/>
      <c r="G341"/>
      <c r="I341"/>
    </row>
    <row r="342" spans="1:9" ht="12.75">
      <c r="A342"/>
      <c r="G342"/>
      <c r="I342"/>
    </row>
    <row r="343" spans="1:9" ht="12.75">
      <c r="A343"/>
      <c r="G343"/>
      <c r="I343"/>
    </row>
    <row r="344" spans="1:9" ht="12.75">
      <c r="A344"/>
      <c r="G344"/>
      <c r="I344"/>
    </row>
    <row r="345" spans="1:9" ht="12.75">
      <c r="A345"/>
      <c r="G345"/>
      <c r="I345"/>
    </row>
    <row r="346" spans="1:9" ht="12.75">
      <c r="A346"/>
      <c r="G346"/>
      <c r="I346"/>
    </row>
    <row r="347" spans="1:9" ht="12.75">
      <c r="A347"/>
      <c r="G347"/>
      <c r="I347"/>
    </row>
    <row r="348" spans="1:9" ht="12.75">
      <c r="A348"/>
      <c r="G348"/>
      <c r="I348"/>
    </row>
    <row r="349" spans="1:9" ht="12.75">
      <c r="A349"/>
      <c r="G349"/>
      <c r="I349"/>
    </row>
    <row r="350" spans="1:9" ht="12.75">
      <c r="A350"/>
      <c r="G350"/>
      <c r="I350"/>
    </row>
    <row r="351" spans="1:9" ht="12.75">
      <c r="A351"/>
      <c r="G351"/>
      <c r="I351"/>
    </row>
    <row r="352" spans="1:9" ht="12.75">
      <c r="A352"/>
      <c r="G352"/>
      <c r="I352"/>
    </row>
    <row r="353" spans="1:9" ht="12.75">
      <c r="A353"/>
      <c r="G353"/>
      <c r="I353"/>
    </row>
    <row r="354" spans="1:9" ht="12.75">
      <c r="A354"/>
      <c r="G354"/>
      <c r="I354"/>
    </row>
    <row r="355" spans="1:9" ht="12.75">
      <c r="A355"/>
      <c r="G355"/>
      <c r="I355"/>
    </row>
    <row r="356" spans="1:9" ht="12.75">
      <c r="A356"/>
      <c r="G356"/>
      <c r="I356"/>
    </row>
    <row r="357" spans="1:9" ht="12.75">
      <c r="A357"/>
      <c r="G357"/>
      <c r="I357"/>
    </row>
    <row r="358" spans="1:9" ht="12.75">
      <c r="A358"/>
      <c r="G358"/>
      <c r="I358"/>
    </row>
    <row r="359" spans="1:9" ht="12.75">
      <c r="A359"/>
      <c r="G359"/>
      <c r="I359"/>
    </row>
    <row r="360" spans="1:9" ht="12.75">
      <c r="A360"/>
      <c r="G360"/>
      <c r="I360"/>
    </row>
    <row r="361" spans="1:9" ht="12.75">
      <c r="A361"/>
      <c r="G361"/>
      <c r="I361"/>
    </row>
    <row r="362" spans="1:9" ht="12.75">
      <c r="A362"/>
      <c r="G362"/>
      <c r="I362"/>
    </row>
    <row r="363" spans="1:9" ht="12.75">
      <c r="A363"/>
      <c r="G363"/>
      <c r="I363"/>
    </row>
    <row r="364" spans="1:9" ht="12.75">
      <c r="A364"/>
      <c r="G364"/>
      <c r="I364"/>
    </row>
    <row r="365" spans="1:9" ht="12.75">
      <c r="A365"/>
      <c r="G365"/>
      <c r="I365"/>
    </row>
    <row r="366" spans="1:9" ht="12.75">
      <c r="A366"/>
      <c r="G366"/>
      <c r="I366"/>
    </row>
    <row r="367" spans="1:9" ht="12.75">
      <c r="A367"/>
      <c r="G367"/>
      <c r="I367"/>
    </row>
    <row r="368" spans="1:9" ht="12.75">
      <c r="A368"/>
      <c r="G368"/>
      <c r="I368"/>
    </row>
    <row r="369" spans="1:9" ht="12.75">
      <c r="A369"/>
      <c r="G369"/>
      <c r="I369"/>
    </row>
    <row r="370" spans="1:9" ht="12.75">
      <c r="A370"/>
      <c r="G370"/>
      <c r="I370"/>
    </row>
    <row r="371" spans="1:9" ht="12.75">
      <c r="A371"/>
      <c r="G371"/>
      <c r="I371"/>
    </row>
    <row r="372" spans="1:9" ht="12.75">
      <c r="A372"/>
      <c r="G372"/>
      <c r="I372"/>
    </row>
    <row r="373" spans="1:9" ht="12.75">
      <c r="A373"/>
      <c r="G373"/>
      <c r="I373"/>
    </row>
    <row r="374" spans="1:9" ht="12.75">
      <c r="A374"/>
      <c r="G374"/>
      <c r="I374"/>
    </row>
    <row r="375" spans="1:9" ht="12.75">
      <c r="A375"/>
      <c r="G375"/>
      <c r="I375"/>
    </row>
    <row r="376" spans="1:9" ht="12.75">
      <c r="A376"/>
      <c r="G376"/>
      <c r="I376"/>
    </row>
    <row r="377" spans="1:9" ht="12.75">
      <c r="A377"/>
      <c r="G377"/>
      <c r="I377"/>
    </row>
    <row r="378" spans="1:9" ht="12.75">
      <c r="A378"/>
      <c r="G378"/>
      <c r="I378"/>
    </row>
    <row r="379" spans="1:9" ht="12.75">
      <c r="A379"/>
      <c r="G379"/>
      <c r="I379"/>
    </row>
    <row r="380" spans="1:9" ht="12.75">
      <c r="A380"/>
      <c r="G380"/>
      <c r="I380"/>
    </row>
    <row r="381" spans="1:9" ht="12.75">
      <c r="A381"/>
      <c r="G381"/>
      <c r="I381"/>
    </row>
    <row r="382" spans="1:9" ht="12.75">
      <c r="A382"/>
      <c r="G382"/>
      <c r="I382"/>
    </row>
    <row r="383" spans="1:9" ht="12.75">
      <c r="A383"/>
      <c r="G383"/>
      <c r="I383"/>
    </row>
    <row r="384" spans="1:9" ht="12.75">
      <c r="A384"/>
      <c r="G384"/>
      <c r="I384"/>
    </row>
    <row r="385" spans="1:9" ht="12.75">
      <c r="A385"/>
      <c r="G385"/>
      <c r="I385"/>
    </row>
    <row r="386" spans="1:9" ht="12.75">
      <c r="A386"/>
      <c r="G386"/>
      <c r="I386"/>
    </row>
    <row r="387" spans="1:9" ht="12.75">
      <c r="A387"/>
      <c r="G387"/>
      <c r="I387"/>
    </row>
    <row r="388" spans="1:9" ht="12.75">
      <c r="A388"/>
      <c r="G388"/>
      <c r="I388"/>
    </row>
    <row r="389" spans="1:9" ht="12.75">
      <c r="A389"/>
      <c r="G389"/>
      <c r="I389"/>
    </row>
    <row r="390" spans="1:9" ht="12.75">
      <c r="A390"/>
      <c r="G390"/>
      <c r="I390"/>
    </row>
    <row r="391" spans="1:9" ht="12.75">
      <c r="A391"/>
      <c r="G391"/>
      <c r="I391"/>
    </row>
    <row r="392" spans="1:9" ht="12.75">
      <c r="A392"/>
      <c r="G392"/>
      <c r="I392"/>
    </row>
    <row r="393" spans="1:9" ht="12.75">
      <c r="A393"/>
      <c r="G393"/>
      <c r="I393"/>
    </row>
    <row r="394" spans="1:9" ht="12.75">
      <c r="A394"/>
      <c r="G394"/>
      <c r="I394"/>
    </row>
    <row r="395" spans="1:9" ht="12.75">
      <c r="A395"/>
      <c r="G395"/>
      <c r="I395"/>
    </row>
    <row r="396" spans="1:9" ht="12.75">
      <c r="A396"/>
      <c r="G396"/>
      <c r="I396"/>
    </row>
    <row r="397" spans="1:9" ht="12.75">
      <c r="A397"/>
      <c r="G397"/>
      <c r="I397"/>
    </row>
    <row r="398" spans="1:9" ht="12.75">
      <c r="A398"/>
      <c r="G398"/>
      <c r="I398"/>
    </row>
    <row r="399" spans="1:9" ht="12.75">
      <c r="A399"/>
      <c r="G399"/>
      <c r="I399"/>
    </row>
    <row r="400" spans="1:9" ht="12.75">
      <c r="A400"/>
      <c r="G400"/>
      <c r="I400"/>
    </row>
    <row r="401" spans="1:9" ht="12.75">
      <c r="A401"/>
      <c r="G401"/>
      <c r="I401"/>
    </row>
    <row r="402" spans="1:9" ht="12.75">
      <c r="A402"/>
      <c r="G402"/>
      <c r="I402"/>
    </row>
    <row r="403" spans="1:9" ht="12.75">
      <c r="A403"/>
      <c r="G403"/>
      <c r="I403"/>
    </row>
    <row r="404" spans="1:9" ht="12.75">
      <c r="A404"/>
      <c r="G404"/>
      <c r="I404"/>
    </row>
    <row r="405" spans="1:9" ht="12.75">
      <c r="A405"/>
      <c r="G405"/>
      <c r="I405"/>
    </row>
    <row r="406" spans="1:9" ht="12.75">
      <c r="A406"/>
      <c r="G406"/>
      <c r="I406"/>
    </row>
    <row r="407" spans="1:9" ht="12.75">
      <c r="A407"/>
      <c r="G407"/>
      <c r="I407"/>
    </row>
    <row r="408" spans="1:9" ht="12.75">
      <c r="A408"/>
      <c r="G408"/>
      <c r="I408"/>
    </row>
    <row r="409" spans="1:9" ht="12.75">
      <c r="A409"/>
      <c r="G409"/>
      <c r="I409"/>
    </row>
    <row r="410" spans="1:9" ht="12.75">
      <c r="A410"/>
      <c r="G410"/>
      <c r="I410"/>
    </row>
    <row r="411" spans="1:9" ht="12.75">
      <c r="A411"/>
      <c r="G411"/>
      <c r="I411"/>
    </row>
    <row r="412" spans="1:9" ht="12.75">
      <c r="A412"/>
      <c r="G412"/>
      <c r="I412"/>
    </row>
    <row r="413" spans="1:9" ht="12.75">
      <c r="A413"/>
      <c r="G413"/>
      <c r="I413"/>
    </row>
    <row r="414" spans="1:9" ht="12.75">
      <c r="A414"/>
      <c r="G414"/>
      <c r="I414"/>
    </row>
    <row r="415" spans="1:9" ht="12.75">
      <c r="A415"/>
      <c r="G415"/>
      <c r="I415"/>
    </row>
    <row r="416" spans="1:9" ht="12.75">
      <c r="A416"/>
      <c r="G416"/>
      <c r="I416"/>
    </row>
    <row r="417" spans="1:9" ht="12.75">
      <c r="A417"/>
      <c r="G417"/>
      <c r="I417"/>
    </row>
    <row r="418" spans="1:9" ht="12.75">
      <c r="A418"/>
      <c r="G418"/>
      <c r="I418"/>
    </row>
    <row r="419" spans="1:9" ht="12.75">
      <c r="A419"/>
      <c r="G419"/>
      <c r="I419"/>
    </row>
    <row r="420" spans="1:9" ht="12.75">
      <c r="A420"/>
      <c r="G420"/>
      <c r="I420"/>
    </row>
    <row r="421" spans="1:9" ht="12.75">
      <c r="A421"/>
      <c r="G421"/>
      <c r="I421"/>
    </row>
    <row r="422" spans="1:9" ht="12.75">
      <c r="A422"/>
      <c r="G422"/>
      <c r="I422"/>
    </row>
    <row r="423" spans="1:9" ht="12.75">
      <c r="A423"/>
      <c r="G423"/>
      <c r="I423"/>
    </row>
    <row r="424" spans="1:9" ht="12.75">
      <c r="A424"/>
      <c r="G424"/>
      <c r="I424"/>
    </row>
    <row r="425" spans="1:9" ht="12.75">
      <c r="A425"/>
      <c r="G425"/>
      <c r="I425"/>
    </row>
    <row r="426" spans="1:9" ht="12.75">
      <c r="A426"/>
      <c r="G426"/>
      <c r="I426"/>
    </row>
    <row r="427" spans="1:9" ht="12.75">
      <c r="A427"/>
      <c r="G427"/>
      <c r="I427"/>
    </row>
    <row r="428" spans="1:9" ht="12.75">
      <c r="A428"/>
      <c r="G428"/>
      <c r="I428"/>
    </row>
    <row r="429" spans="1:9" ht="12.75">
      <c r="A429"/>
      <c r="G429"/>
      <c r="I429"/>
    </row>
    <row r="430" spans="1:9" ht="12.75">
      <c r="A430"/>
      <c r="G430"/>
      <c r="I430"/>
    </row>
    <row r="431" spans="1:9" ht="12.75">
      <c r="A431"/>
      <c r="G431"/>
      <c r="I431"/>
    </row>
    <row r="432" spans="1:9" ht="12.75">
      <c r="A432"/>
      <c r="G432"/>
      <c r="I432"/>
    </row>
    <row r="433" spans="1:9" ht="12.75">
      <c r="A433"/>
      <c r="G433"/>
      <c r="I433"/>
    </row>
    <row r="434" spans="1:9" ht="12.75">
      <c r="A434"/>
      <c r="G434"/>
      <c r="I434"/>
    </row>
    <row r="435" spans="1:9" ht="12.75">
      <c r="A435"/>
      <c r="G435"/>
      <c r="I435"/>
    </row>
    <row r="436" spans="1:9" ht="12.75">
      <c r="A436"/>
      <c r="G436"/>
      <c r="I436"/>
    </row>
    <row r="437" spans="1:9" ht="12.75">
      <c r="A437"/>
      <c r="G437"/>
      <c r="I437"/>
    </row>
    <row r="438" spans="1:9" ht="12.75">
      <c r="A438"/>
      <c r="G438"/>
      <c r="I438"/>
    </row>
    <row r="439" spans="1:9" ht="12.75">
      <c r="A439"/>
      <c r="G439"/>
      <c r="I439"/>
    </row>
    <row r="440" spans="1:9" ht="12.75">
      <c r="A440"/>
      <c r="G440"/>
      <c r="I440"/>
    </row>
    <row r="441" spans="1:9" ht="12.75">
      <c r="A441"/>
      <c r="G441"/>
      <c r="I441"/>
    </row>
    <row r="442" spans="1:9" ht="12.75">
      <c r="A442"/>
      <c r="G442"/>
      <c r="I442"/>
    </row>
    <row r="443" spans="1:9" ht="12.75">
      <c r="A443"/>
      <c r="G443"/>
      <c r="I443"/>
    </row>
    <row r="444" spans="1:9" ht="12.75">
      <c r="A444"/>
      <c r="G444"/>
      <c r="I444"/>
    </row>
    <row r="445" spans="1:9" ht="12.75">
      <c r="A445"/>
      <c r="G445"/>
      <c r="I445"/>
    </row>
    <row r="446" spans="1:9" ht="12.75">
      <c r="A446"/>
      <c r="G446"/>
      <c r="I446"/>
    </row>
    <row r="447" spans="1:9" ht="12.75">
      <c r="A447"/>
      <c r="G447"/>
      <c r="I447"/>
    </row>
    <row r="448" spans="1:9" ht="12.75">
      <c r="A448"/>
      <c r="G448"/>
      <c r="I448"/>
    </row>
    <row r="449" spans="1:9" ht="12.75">
      <c r="A449"/>
      <c r="G449"/>
      <c r="I449"/>
    </row>
    <row r="450" spans="1:9" ht="12.75">
      <c r="A450"/>
      <c r="G450"/>
      <c r="I450"/>
    </row>
    <row r="451" spans="1:9" ht="12.75">
      <c r="A451"/>
      <c r="G451"/>
      <c r="I451"/>
    </row>
    <row r="452" spans="1:9" ht="12.75">
      <c r="A452"/>
      <c r="G452"/>
      <c r="I452"/>
    </row>
    <row r="453" spans="1:9" ht="12.75">
      <c r="A453"/>
      <c r="G453"/>
      <c r="I453"/>
    </row>
    <row r="454" spans="1:9" ht="12.75">
      <c r="A454"/>
      <c r="G454"/>
      <c r="I454"/>
    </row>
    <row r="455" spans="1:9" ht="12.75">
      <c r="A455"/>
      <c r="G455"/>
      <c r="I455"/>
    </row>
    <row r="456" spans="1:9" ht="12.75">
      <c r="A456"/>
      <c r="G456"/>
      <c r="I456"/>
    </row>
    <row r="457" spans="1:9" ht="12.75">
      <c r="A457"/>
      <c r="G457"/>
      <c r="I457"/>
    </row>
    <row r="458" spans="1:9" ht="12.75">
      <c r="A458"/>
      <c r="G458"/>
      <c r="I458"/>
    </row>
    <row r="459" spans="1:9" ht="12.75">
      <c r="A459"/>
      <c r="G459"/>
      <c r="I459"/>
    </row>
    <row r="460" spans="1:9" ht="12.75">
      <c r="A460"/>
      <c r="G460"/>
      <c r="I460"/>
    </row>
    <row r="461" spans="1:9" ht="12.75">
      <c r="A461"/>
      <c r="G461"/>
      <c r="I461"/>
    </row>
    <row r="462" spans="1:9" ht="12.75">
      <c r="A462"/>
      <c r="G462"/>
      <c r="I462"/>
    </row>
    <row r="463" spans="1:9" ht="12.75">
      <c r="A463"/>
      <c r="G463"/>
      <c r="I463"/>
    </row>
    <row r="464" spans="1:9" ht="12.75">
      <c r="A464"/>
      <c r="G464"/>
      <c r="I464"/>
    </row>
    <row r="465" spans="1:9" ht="12.75">
      <c r="A465"/>
      <c r="G465"/>
      <c r="I465"/>
    </row>
    <row r="466" spans="1:9" ht="12.75">
      <c r="A466"/>
      <c r="G466"/>
      <c r="I466"/>
    </row>
    <row r="467" spans="1:9" ht="12.75">
      <c r="A467"/>
      <c r="G467"/>
      <c r="I467"/>
    </row>
    <row r="468" spans="1:9" ht="12.75">
      <c r="A468"/>
      <c r="G468"/>
      <c r="I468"/>
    </row>
    <row r="469" spans="1:9" ht="12.75">
      <c r="A469"/>
      <c r="G469"/>
      <c r="I469"/>
    </row>
    <row r="470" spans="1:9" ht="12.75">
      <c r="A470"/>
      <c r="G470"/>
      <c r="I470"/>
    </row>
    <row r="471" spans="1:9" ht="12.75">
      <c r="A471"/>
      <c r="G471"/>
      <c r="I471"/>
    </row>
    <row r="472" spans="1:9" ht="12.75">
      <c r="A472"/>
      <c r="G472"/>
      <c r="I472"/>
    </row>
    <row r="473" spans="1:9" ht="12.75">
      <c r="A473"/>
      <c r="G473"/>
      <c r="I473"/>
    </row>
    <row r="474" spans="1:9" ht="12.75">
      <c r="A474"/>
      <c r="G474"/>
      <c r="I474"/>
    </row>
    <row r="475" spans="1:9" ht="12.75">
      <c r="A475"/>
      <c r="G475"/>
      <c r="I475"/>
    </row>
    <row r="476" spans="1:9" ht="12.75">
      <c r="A476"/>
      <c r="G476"/>
      <c r="I476"/>
    </row>
    <row r="477" spans="1:9" ht="12.75">
      <c r="A477"/>
      <c r="G477"/>
      <c r="I477"/>
    </row>
    <row r="478" spans="1:9" ht="12.75">
      <c r="A478"/>
      <c r="G478"/>
      <c r="I478"/>
    </row>
    <row r="479" spans="1:9" ht="12.75">
      <c r="A479"/>
      <c r="G479"/>
      <c r="I479"/>
    </row>
    <row r="480" spans="1:9" ht="12.75">
      <c r="A480"/>
      <c r="G480"/>
      <c r="I480"/>
    </row>
    <row r="481" spans="1:9" ht="12.75">
      <c r="A481"/>
      <c r="G481"/>
      <c r="I481"/>
    </row>
    <row r="482" spans="1:9" ht="12.75">
      <c r="A482"/>
      <c r="G482"/>
      <c r="I482"/>
    </row>
    <row r="483" spans="1:9" ht="12.75">
      <c r="A483"/>
      <c r="G483"/>
      <c r="I483"/>
    </row>
    <row r="484" spans="1:9" ht="12.75">
      <c r="A484"/>
      <c r="G484"/>
      <c r="I484"/>
    </row>
    <row r="485" spans="1:9" ht="12.75">
      <c r="A485"/>
      <c r="G485"/>
      <c r="I485"/>
    </row>
    <row r="486" spans="1:9" ht="12.75">
      <c r="A486"/>
      <c r="G486"/>
      <c r="I486"/>
    </row>
    <row r="487" spans="1:9" ht="12.75">
      <c r="A487"/>
      <c r="G487"/>
      <c r="I487"/>
    </row>
    <row r="488" spans="1:9" ht="12.75">
      <c r="A488"/>
      <c r="G488"/>
      <c r="I488"/>
    </row>
    <row r="489" spans="1:9" ht="12.75">
      <c r="A489"/>
      <c r="G489"/>
      <c r="I489"/>
    </row>
    <row r="490" spans="1:9" ht="12.75">
      <c r="A490"/>
      <c r="G490"/>
      <c r="I490"/>
    </row>
    <row r="491" spans="1:9" ht="12.75">
      <c r="A491"/>
      <c r="G491"/>
      <c r="I491"/>
    </row>
    <row r="492" spans="1:9" ht="12.75">
      <c r="A492"/>
      <c r="G492"/>
      <c r="I492"/>
    </row>
    <row r="493" spans="1:9" ht="12.75">
      <c r="A493"/>
      <c r="G493"/>
      <c r="I493"/>
    </row>
    <row r="494" spans="1:9" ht="12.75">
      <c r="A494"/>
      <c r="G494"/>
      <c r="I494"/>
    </row>
    <row r="495" spans="1:9" ht="12.75">
      <c r="A495"/>
      <c r="G495"/>
      <c r="I495"/>
    </row>
    <row r="496" spans="1:9" ht="12.75">
      <c r="A496"/>
      <c r="G496"/>
      <c r="I496"/>
    </row>
    <row r="497" spans="1:9" ht="12.75">
      <c r="A497"/>
      <c r="G497"/>
      <c r="I497"/>
    </row>
    <row r="498" spans="1:9" ht="12.75">
      <c r="A498"/>
      <c r="G498"/>
      <c r="I498"/>
    </row>
    <row r="499" spans="1:9" ht="12.75">
      <c r="A499"/>
      <c r="G499"/>
      <c r="I499"/>
    </row>
    <row r="500" spans="1:9" ht="12.75">
      <c r="A500"/>
      <c r="G500"/>
      <c r="I500"/>
    </row>
    <row r="501" spans="1:9" ht="12.75">
      <c r="A501"/>
      <c r="G501"/>
      <c r="I501"/>
    </row>
    <row r="502" spans="1:9" ht="12.75">
      <c r="A502"/>
      <c r="G502"/>
      <c r="I502"/>
    </row>
    <row r="503" spans="1:9" ht="12.75">
      <c r="A503"/>
      <c r="G503"/>
      <c r="I503"/>
    </row>
    <row r="504" spans="1:9" ht="12.75">
      <c r="A504"/>
      <c r="G504"/>
      <c r="I504"/>
    </row>
    <row r="505" spans="1:9" ht="12.75">
      <c r="A505"/>
      <c r="G505"/>
      <c r="I505"/>
    </row>
    <row r="506" spans="1:9" ht="12.75">
      <c r="A506"/>
      <c r="G506"/>
      <c r="I506"/>
    </row>
    <row r="507" spans="1:9" ht="12.75">
      <c r="A507"/>
      <c r="G507"/>
      <c r="I507"/>
    </row>
    <row r="508" spans="1:9" ht="12.75">
      <c r="A508"/>
      <c r="G508"/>
      <c r="I508"/>
    </row>
    <row r="509" spans="1:9" ht="12.75">
      <c r="A509"/>
      <c r="G509"/>
      <c r="I509"/>
    </row>
    <row r="510" spans="1:9" ht="12.75">
      <c r="A510"/>
      <c r="G510"/>
      <c r="I510"/>
    </row>
    <row r="511" spans="1:9" ht="12.75">
      <c r="A511"/>
      <c r="G511"/>
      <c r="I511"/>
    </row>
    <row r="512" spans="1:9" ht="12.75">
      <c r="A512"/>
      <c r="G512"/>
      <c r="I512"/>
    </row>
    <row r="513" spans="1:9" ht="12.75">
      <c r="A513"/>
      <c r="G513"/>
      <c r="I513"/>
    </row>
    <row r="514" spans="1:9" ht="12.75">
      <c r="A514"/>
      <c r="G514"/>
      <c r="I514"/>
    </row>
    <row r="515" spans="1:9" ht="12.75">
      <c r="A515"/>
      <c r="G515"/>
      <c r="I515"/>
    </row>
    <row r="516" spans="1:9" ht="12.75">
      <c r="A516"/>
      <c r="G516"/>
      <c r="I516"/>
    </row>
    <row r="517" spans="1:9" ht="12.75">
      <c r="A517"/>
      <c r="G517"/>
      <c r="I517"/>
    </row>
    <row r="518" spans="1:9" ht="12.75">
      <c r="A518"/>
      <c r="G518"/>
      <c r="I518"/>
    </row>
    <row r="519" spans="1:9" ht="12.75">
      <c r="A519"/>
      <c r="G519"/>
      <c r="I519"/>
    </row>
    <row r="520" spans="1:9" ht="12.75">
      <c r="A520"/>
      <c r="G520"/>
      <c r="I520"/>
    </row>
    <row r="521" spans="1:9" ht="12.75">
      <c r="A521"/>
      <c r="G521"/>
      <c r="I521"/>
    </row>
    <row r="522" spans="1:9" ht="12.75">
      <c r="A522"/>
      <c r="G522"/>
      <c r="I522"/>
    </row>
    <row r="523" spans="1:9" ht="12.75">
      <c r="A523"/>
      <c r="G523"/>
      <c r="I523"/>
    </row>
    <row r="524" spans="1:9" ht="12.75">
      <c r="A524"/>
      <c r="G524"/>
      <c r="I524"/>
    </row>
    <row r="525" spans="1:9" ht="12.75">
      <c r="A525"/>
      <c r="G525"/>
      <c r="I525"/>
    </row>
    <row r="526" spans="1:9" ht="12.75">
      <c r="A526"/>
      <c r="G526"/>
      <c r="I526"/>
    </row>
    <row r="527" spans="1:9" ht="12.75">
      <c r="A527"/>
      <c r="G527"/>
      <c r="I527"/>
    </row>
    <row r="528" spans="1:9" ht="12.75">
      <c r="A528"/>
      <c r="G528"/>
      <c r="I528"/>
    </row>
    <row r="529" spans="1:9" ht="12.75">
      <c r="A529"/>
      <c r="G529"/>
      <c r="I529"/>
    </row>
    <row r="530" spans="1:9" ht="12.75">
      <c r="A530"/>
      <c r="G530"/>
      <c r="I530"/>
    </row>
    <row r="531" spans="1:9" ht="12.75">
      <c r="A531"/>
      <c r="G531"/>
      <c r="I531"/>
    </row>
    <row r="532" spans="1:9" ht="12.75">
      <c r="A532"/>
      <c r="G532"/>
      <c r="I532"/>
    </row>
    <row r="533" spans="1:9" ht="12.75">
      <c r="A533"/>
      <c r="G533"/>
      <c r="I533"/>
    </row>
    <row r="534" spans="1:9" ht="12.75">
      <c r="A534"/>
      <c r="G534"/>
      <c r="I534"/>
    </row>
    <row r="535" spans="1:9" ht="12.75">
      <c r="A535"/>
      <c r="G535"/>
      <c r="I535"/>
    </row>
    <row r="536" spans="1:9" ht="12.75">
      <c r="A536"/>
      <c r="G536"/>
      <c r="I536"/>
    </row>
    <row r="537" spans="1:9" ht="12.75">
      <c r="A537"/>
      <c r="G537"/>
      <c r="I537"/>
    </row>
    <row r="538" spans="1:9" ht="12.75">
      <c r="A538"/>
      <c r="G538"/>
      <c r="I538"/>
    </row>
    <row r="539" spans="1:9" ht="12.75">
      <c r="A539"/>
      <c r="G539"/>
      <c r="I539"/>
    </row>
    <row r="540" spans="1:9" ht="12.75">
      <c r="A540"/>
      <c r="G540"/>
      <c r="I540"/>
    </row>
    <row r="541" spans="1:9" ht="12.75">
      <c r="A541"/>
      <c r="G541"/>
      <c r="I541"/>
    </row>
    <row r="542" spans="1:9" ht="12.75">
      <c r="A542"/>
      <c r="G542"/>
      <c r="I542"/>
    </row>
    <row r="543" spans="1:9" ht="12.75">
      <c r="A543"/>
      <c r="G543"/>
      <c r="I543"/>
    </row>
    <row r="544" spans="1:9" ht="12.75">
      <c r="A544"/>
      <c r="G544"/>
      <c r="I544"/>
    </row>
    <row r="545" spans="1:9" ht="12.75">
      <c r="A545"/>
      <c r="G545"/>
      <c r="I545"/>
    </row>
    <row r="546" spans="1:9" ht="12.75">
      <c r="A546"/>
      <c r="G546"/>
      <c r="I546"/>
    </row>
    <row r="547" spans="1:9" ht="12.75">
      <c r="A547"/>
      <c r="G547"/>
      <c r="I547"/>
    </row>
    <row r="548" spans="1:9" ht="12.75">
      <c r="A548"/>
      <c r="G548"/>
      <c r="I548"/>
    </row>
    <row r="549" spans="1:9" ht="12.75">
      <c r="A549"/>
      <c r="G549"/>
      <c r="I549"/>
    </row>
    <row r="550" spans="1:9" ht="12.75">
      <c r="A550"/>
      <c r="G550"/>
      <c r="I550"/>
    </row>
    <row r="551" spans="1:9" ht="12.75">
      <c r="A551"/>
      <c r="G551"/>
      <c r="I551"/>
    </row>
    <row r="552" spans="1:9" ht="12.75">
      <c r="A552"/>
      <c r="G552"/>
      <c r="I552"/>
    </row>
    <row r="553" spans="1:9" ht="12.75">
      <c r="A553"/>
      <c r="G553"/>
      <c r="I553"/>
    </row>
    <row r="554" spans="1:9" ht="12.75">
      <c r="A554"/>
      <c r="G554"/>
      <c r="I554"/>
    </row>
    <row r="555" spans="1:9" ht="12.75">
      <c r="A555"/>
      <c r="G555"/>
      <c r="I555"/>
    </row>
    <row r="556" spans="1:9" ht="12.75">
      <c r="A556"/>
      <c r="G556"/>
      <c r="I556"/>
    </row>
    <row r="557" spans="1:9" ht="12.75">
      <c r="A557"/>
      <c r="G557"/>
      <c r="I557"/>
    </row>
    <row r="558" spans="1:9" ht="12.75">
      <c r="A558"/>
      <c r="G558"/>
      <c r="I558"/>
    </row>
    <row r="559" spans="1:9" ht="12.75">
      <c r="A559"/>
      <c r="G559"/>
      <c r="I559"/>
    </row>
    <row r="560" spans="1:9" ht="12.75">
      <c r="A560"/>
      <c r="G560"/>
      <c r="I560"/>
    </row>
    <row r="561" spans="1:9" ht="12.75">
      <c r="A561"/>
      <c r="G561"/>
      <c r="I561"/>
    </row>
    <row r="562" spans="1:9" ht="12.75">
      <c r="A562"/>
      <c r="G562"/>
      <c r="I562"/>
    </row>
    <row r="563" spans="1:9" ht="12.75">
      <c r="A563"/>
      <c r="G563"/>
      <c r="I563"/>
    </row>
    <row r="564" spans="1:9" ht="12.75">
      <c r="A564"/>
      <c r="G564"/>
      <c r="I564"/>
    </row>
    <row r="565" spans="1:9" ht="12.75">
      <c r="A565"/>
      <c r="G565"/>
      <c r="I565"/>
    </row>
    <row r="566" spans="1:9" ht="12.75">
      <c r="A566"/>
      <c r="G566"/>
      <c r="I566"/>
    </row>
    <row r="567" spans="1:9" ht="12.75">
      <c r="A567"/>
      <c r="G567"/>
      <c r="I567"/>
    </row>
    <row r="568" spans="1:9" ht="12.75">
      <c r="A568"/>
      <c r="G568"/>
      <c r="I568"/>
    </row>
    <row r="569" spans="1:9" ht="12.75">
      <c r="A569"/>
      <c r="G569"/>
      <c r="I569"/>
    </row>
    <row r="570" spans="1:9" ht="12.75">
      <c r="A570"/>
      <c r="G570"/>
      <c r="I570"/>
    </row>
    <row r="774" spans="1:9" ht="12.75">
      <c r="A774"/>
      <c r="G774"/>
      <c r="I774"/>
    </row>
    <row r="775" spans="1:9" ht="12.75">
      <c r="A775"/>
      <c r="G775"/>
      <c r="I775"/>
    </row>
    <row r="776" spans="1:9" ht="12.75">
      <c r="A776"/>
      <c r="G776"/>
      <c r="I776"/>
    </row>
    <row r="777" spans="1:9" ht="12.75">
      <c r="A777"/>
      <c r="G777"/>
      <c r="I777"/>
    </row>
    <row r="778" spans="1:9" ht="12.75">
      <c r="A778"/>
      <c r="G778"/>
      <c r="I778"/>
    </row>
    <row r="779" spans="1:9" ht="12.75">
      <c r="A779"/>
      <c r="G779"/>
      <c r="I779"/>
    </row>
    <row r="780" spans="1:9" ht="12.75">
      <c r="A780"/>
      <c r="G780"/>
      <c r="I780"/>
    </row>
    <row r="781" spans="1:9" ht="12.75">
      <c r="A781"/>
      <c r="G781"/>
      <c r="I781"/>
    </row>
    <row r="782" spans="1:9" ht="12.75">
      <c r="A782"/>
      <c r="G782"/>
      <c r="I782"/>
    </row>
    <row r="783" spans="1:9" ht="12.75">
      <c r="A783"/>
      <c r="G783"/>
      <c r="I783"/>
    </row>
    <row r="784" spans="1:9" ht="12.75">
      <c r="A784"/>
      <c r="G784"/>
      <c r="I784"/>
    </row>
    <row r="785" spans="1:9" ht="12.75">
      <c r="A785"/>
      <c r="G785"/>
      <c r="I785"/>
    </row>
    <row r="786" spans="1:9" ht="12.75">
      <c r="A786"/>
      <c r="G786"/>
      <c r="I786"/>
    </row>
    <row r="787" spans="1:9" ht="12.75">
      <c r="A787"/>
      <c r="G787"/>
      <c r="I787"/>
    </row>
    <row r="788" spans="1:9" ht="12.75">
      <c r="A788"/>
      <c r="G788"/>
      <c r="I788"/>
    </row>
    <row r="789" spans="1:9" ht="12.75">
      <c r="A789"/>
      <c r="G789"/>
      <c r="I789"/>
    </row>
    <row r="790" spans="1:9" ht="12.75">
      <c r="A790"/>
      <c r="G790"/>
      <c r="I790"/>
    </row>
    <row r="791" spans="1:9" ht="12.75">
      <c r="A791"/>
      <c r="G791"/>
      <c r="I791"/>
    </row>
    <row r="792" spans="1:9" ht="12.75">
      <c r="A792"/>
      <c r="G792"/>
      <c r="I792"/>
    </row>
    <row r="793" spans="1:9" ht="12.75">
      <c r="A793"/>
      <c r="G793"/>
      <c r="I793"/>
    </row>
    <row r="794" spans="1:9" ht="12.75">
      <c r="A794"/>
      <c r="G794"/>
      <c r="I794"/>
    </row>
    <row r="795" spans="1:9" ht="12.75">
      <c r="A795"/>
      <c r="G795"/>
      <c r="I795"/>
    </row>
    <row r="796" spans="1:9" ht="12.75">
      <c r="A796"/>
      <c r="G796"/>
      <c r="I796"/>
    </row>
    <row r="797" spans="1:9" ht="12.75">
      <c r="A797"/>
      <c r="G797"/>
      <c r="I797"/>
    </row>
    <row r="798" spans="1:9" ht="12.75">
      <c r="A798"/>
      <c r="G798"/>
      <c r="I798"/>
    </row>
    <row r="799" spans="1:9" ht="12.75">
      <c r="A799"/>
      <c r="G799"/>
      <c r="I799"/>
    </row>
    <row r="800" spans="1:9" ht="12.75">
      <c r="A800"/>
      <c r="G800"/>
      <c r="I800"/>
    </row>
    <row r="801" spans="1:9" ht="12.75">
      <c r="A801"/>
      <c r="G801"/>
      <c r="I801"/>
    </row>
    <row r="802" spans="1:9" ht="12.75">
      <c r="A802"/>
      <c r="G802"/>
      <c r="I802"/>
    </row>
    <row r="803" spans="1:9" ht="12.75">
      <c r="A803"/>
      <c r="G803"/>
      <c r="I803"/>
    </row>
    <row r="804" spans="1:9" ht="12.75">
      <c r="A804"/>
      <c r="G804"/>
      <c r="I804"/>
    </row>
    <row r="805" spans="1:9" ht="12.75">
      <c r="A805"/>
      <c r="G805"/>
      <c r="I805"/>
    </row>
    <row r="806" spans="1:9" ht="12.75">
      <c r="A806"/>
      <c r="G806"/>
      <c r="I806"/>
    </row>
    <row r="807" spans="1:9" ht="12.75">
      <c r="A807"/>
      <c r="G807"/>
      <c r="I807"/>
    </row>
    <row r="808" spans="1:9" ht="12.75">
      <c r="A808"/>
      <c r="G808"/>
      <c r="I808"/>
    </row>
    <row r="809" spans="1:9" ht="12.75">
      <c r="A809"/>
      <c r="G809"/>
      <c r="I809"/>
    </row>
    <row r="810" spans="1:9" ht="12.75">
      <c r="A810"/>
      <c r="G810"/>
      <c r="I810"/>
    </row>
    <row r="811" spans="1:9" ht="12.75">
      <c r="A811"/>
      <c r="G811"/>
      <c r="I811"/>
    </row>
    <row r="812" spans="1:9" ht="12.75">
      <c r="A812"/>
      <c r="G812"/>
      <c r="I812"/>
    </row>
    <row r="813" spans="1:9" ht="12.75">
      <c r="A813"/>
      <c r="G813"/>
      <c r="I813"/>
    </row>
    <row r="814" spans="1:9" ht="12.75">
      <c r="A814"/>
      <c r="G814"/>
      <c r="I814"/>
    </row>
    <row r="815" spans="1:9" ht="12.75">
      <c r="A815"/>
      <c r="G815"/>
      <c r="I815"/>
    </row>
    <row r="816" spans="1:9" ht="12.75">
      <c r="A816"/>
      <c r="G816"/>
      <c r="I816"/>
    </row>
    <row r="817" spans="1:9" ht="12.75">
      <c r="A817"/>
      <c r="G817"/>
      <c r="I817"/>
    </row>
    <row r="818" spans="1:9" ht="12.75">
      <c r="A818"/>
      <c r="G818"/>
      <c r="I818"/>
    </row>
    <row r="819" spans="1:9" ht="12.75">
      <c r="A819"/>
      <c r="G819"/>
      <c r="I819"/>
    </row>
    <row r="820" spans="1:9" ht="12.75">
      <c r="A820"/>
      <c r="G820"/>
      <c r="I820"/>
    </row>
    <row r="821" spans="1:9" ht="12.75">
      <c r="A821"/>
      <c r="G821"/>
      <c r="I821"/>
    </row>
    <row r="822" spans="1:9" ht="12.75">
      <c r="A822"/>
      <c r="G822"/>
      <c r="I822"/>
    </row>
    <row r="823" spans="1:9" ht="12.75">
      <c r="A823"/>
      <c r="G823"/>
      <c r="I823"/>
    </row>
  </sheetData>
  <mergeCells count="9">
    <mergeCell ref="A21:E21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64" top="0.984251968503937" bottom="0.7874015748031497" header="0.5118110236220472" footer="0.5118110236220472"/>
  <pageSetup firstPageNumber="27" useFirstPageNumber="1" horizontalDpi="300" verticalDpi="300" orientation="portrait" paperSize="9" r:id="rId2"/>
  <headerFooter alignWithMargins="0">
    <oddHeader>&amp;C&amp;"Arial CE,tučné"&amp;12PŘEHLED HOSPODAŘENÍ ZA  ROK &amp;U2002&amp;U  -  FINANCOVÁNÍ</oddHeader>
    <oddFooter>&amp;C&amp;P&amp;RFinancování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H53" sqref="H53"/>
      <selection activeCell="A1" sqref="A1"/>
    </sheetView>
  </sheetViews>
  <sheetFormatPr defaultColWidth="9.00390625" defaultRowHeight="12.75"/>
  <cols>
    <col min="1" max="1" width="6.00390625" style="57" customWidth="1"/>
    <col min="2" max="2" width="36.625" style="305" customWidth="1"/>
    <col min="3" max="3" width="8.75390625" style="306" customWidth="1"/>
    <col min="4" max="4" width="15.625" style="307" customWidth="1"/>
    <col min="5" max="5" width="13.25390625" style="308" customWidth="1"/>
    <col min="6" max="6" width="8.25390625" style="310" customWidth="1"/>
    <col min="7" max="7" width="19.875" style="0" customWidth="1"/>
    <col min="8" max="8" width="31.875" style="0" customWidth="1"/>
    <col min="9" max="9" width="12.00390625" style="0" customWidth="1"/>
    <col min="15" max="16384" width="9.125" style="272" customWidth="1"/>
  </cols>
  <sheetData>
    <row r="1" spans="1:14" s="186" customFormat="1" ht="42.75" customHeight="1" thickTop="1">
      <c r="A1" s="842" t="s">
        <v>1447</v>
      </c>
      <c r="B1" s="844" t="s">
        <v>1448</v>
      </c>
      <c r="C1" s="846" t="s">
        <v>1449</v>
      </c>
      <c r="D1" s="838" t="s">
        <v>1450</v>
      </c>
      <c r="E1" s="368" t="s">
        <v>1451</v>
      </c>
      <c r="F1" s="369" t="s">
        <v>1452</v>
      </c>
      <c r="G1"/>
      <c r="H1"/>
      <c r="I1"/>
      <c r="J1"/>
      <c r="K1"/>
      <c r="L1"/>
      <c r="M1"/>
      <c r="N1"/>
    </row>
    <row r="2" spans="1:14" s="186" customFormat="1" ht="14.25" customHeight="1">
      <c r="A2" s="843"/>
      <c r="B2" s="845"/>
      <c r="C2" s="847"/>
      <c r="D2" s="839"/>
      <c r="E2" s="265" t="s">
        <v>1380</v>
      </c>
      <c r="F2" s="370" t="s">
        <v>1453</v>
      </c>
      <c r="G2"/>
      <c r="H2"/>
      <c r="I2"/>
      <c r="J2"/>
      <c r="K2"/>
      <c r="L2"/>
      <c r="M2"/>
      <c r="N2"/>
    </row>
    <row r="3" spans="1:14" s="186" customFormat="1" ht="12" customHeight="1">
      <c r="A3" s="371"/>
      <c r="B3" s="164" t="s">
        <v>1454</v>
      </c>
      <c r="C3" s="266" t="s">
        <v>1455</v>
      </c>
      <c r="D3" s="267" t="s">
        <v>1366</v>
      </c>
      <c r="E3" s="268">
        <v>791653.1</v>
      </c>
      <c r="F3" s="372">
        <f>(E3/E51)*100</f>
        <v>43.53333089909106</v>
      </c>
      <c r="G3"/>
      <c r="H3"/>
      <c r="I3"/>
      <c r="J3"/>
      <c r="K3"/>
      <c r="L3"/>
      <c r="M3"/>
      <c r="N3"/>
    </row>
    <row r="4" spans="1:8" ht="12" customHeight="1">
      <c r="A4" s="371"/>
      <c r="B4" s="164" t="s">
        <v>1454</v>
      </c>
      <c r="C4" s="269" t="s">
        <v>1456</v>
      </c>
      <c r="D4" s="270" t="s">
        <v>1457</v>
      </c>
      <c r="E4" s="271">
        <v>596567.7</v>
      </c>
      <c r="F4" s="372">
        <f>(E4/E51)*100</f>
        <v>32.805504188399794</v>
      </c>
      <c r="H4" s="5"/>
    </row>
    <row r="5" spans="1:8" ht="12" customHeight="1">
      <c r="A5" s="371"/>
      <c r="B5" s="164" t="s">
        <v>699</v>
      </c>
      <c r="C5" s="273" t="s">
        <v>1459</v>
      </c>
      <c r="D5" s="270" t="s">
        <v>1381</v>
      </c>
      <c r="E5" s="271">
        <v>26085</v>
      </c>
      <c r="F5" s="372">
        <f>(E5/E51)*100</f>
        <v>1.4344249223590364</v>
      </c>
      <c r="G5" s="5"/>
      <c r="H5" s="5"/>
    </row>
    <row r="6" spans="1:8" ht="12" customHeight="1">
      <c r="A6" s="371"/>
      <c r="B6" s="746" t="s">
        <v>29</v>
      </c>
      <c r="C6" s="273" t="s">
        <v>1490</v>
      </c>
      <c r="D6" s="270" t="s">
        <v>1779</v>
      </c>
      <c r="E6" s="271">
        <v>14157</v>
      </c>
      <c r="F6" s="372">
        <f>(E6/E51)*100</f>
        <v>0.7784992764361464</v>
      </c>
      <c r="G6" s="5"/>
      <c r="H6" s="5"/>
    </row>
    <row r="7" spans="1:8" ht="12" customHeight="1">
      <c r="A7" s="371">
        <v>2140</v>
      </c>
      <c r="B7" s="164" t="s">
        <v>1522</v>
      </c>
      <c r="C7" s="273" t="s">
        <v>1459</v>
      </c>
      <c r="D7" s="270" t="s">
        <v>700</v>
      </c>
      <c r="E7" s="135">
        <v>4474.6</v>
      </c>
      <c r="F7" s="373">
        <f>(E7/E51)*100</f>
        <v>0.24606010188183797</v>
      </c>
      <c r="G7" s="5"/>
      <c r="H7" s="5"/>
    </row>
    <row r="8" spans="1:8" ht="13.5" customHeight="1">
      <c r="A8" s="374">
        <v>21</v>
      </c>
      <c r="B8" s="274" t="s">
        <v>1271</v>
      </c>
      <c r="C8" s="275" t="s">
        <v>1801</v>
      </c>
      <c r="D8" s="276" t="s">
        <v>1801</v>
      </c>
      <c r="E8" s="277">
        <f>SUM(E7)</f>
        <v>4474.6</v>
      </c>
      <c r="F8" s="372">
        <f>(E8/E51)*100</f>
        <v>0.24606010188183797</v>
      </c>
      <c r="G8" s="5"/>
      <c r="H8" s="5"/>
    </row>
    <row r="9" spans="1:7" ht="12" customHeight="1">
      <c r="A9" s="371">
        <v>2212</v>
      </c>
      <c r="B9" s="164" t="s">
        <v>1458</v>
      </c>
      <c r="C9" s="278" t="s">
        <v>1459</v>
      </c>
      <c r="D9" s="270" t="s">
        <v>1841</v>
      </c>
      <c r="E9" s="279">
        <v>12548.3</v>
      </c>
      <c r="F9" s="375">
        <f>(E9/E51)*100</f>
        <v>0.6900361990890509</v>
      </c>
      <c r="G9" s="217"/>
    </row>
    <row r="10" spans="1:14" s="283" customFormat="1" ht="13.5" customHeight="1">
      <c r="A10" s="376">
        <v>22</v>
      </c>
      <c r="B10" s="280" t="s">
        <v>1460</v>
      </c>
      <c r="C10" s="281" t="s">
        <v>1801</v>
      </c>
      <c r="D10" s="282" t="s">
        <v>1801</v>
      </c>
      <c r="E10" s="277">
        <f>SUM(E9:E9)</f>
        <v>12548.3</v>
      </c>
      <c r="F10" s="372">
        <f>(E10/E51)*100</f>
        <v>0.6900361990890509</v>
      </c>
      <c r="G10" s="217"/>
      <c r="H10"/>
      <c r="I10"/>
      <c r="J10"/>
      <c r="K10"/>
      <c r="L10"/>
      <c r="M10"/>
      <c r="N10"/>
    </row>
    <row r="11" spans="1:14" s="287" customFormat="1" ht="13.5" customHeight="1">
      <c r="A11" s="377">
        <v>2</v>
      </c>
      <c r="B11" s="284" t="s">
        <v>1477</v>
      </c>
      <c r="C11" s="285" t="s">
        <v>1801</v>
      </c>
      <c r="D11" s="286" t="s">
        <v>1801</v>
      </c>
      <c r="E11" s="271">
        <f>SUM(E8+E10)</f>
        <v>17022.9</v>
      </c>
      <c r="F11" s="378">
        <f>(E11/E51)*100</f>
        <v>0.936096300970889</v>
      </c>
      <c r="G11" s="217"/>
      <c r="H11"/>
      <c r="I11"/>
      <c r="J11"/>
      <c r="K11"/>
      <c r="L11"/>
      <c r="M11"/>
      <c r="N11"/>
    </row>
    <row r="12" spans="1:6" ht="12" customHeight="1">
      <c r="A12" s="371">
        <v>3319</v>
      </c>
      <c r="B12" s="164" t="s">
        <v>1482</v>
      </c>
      <c r="C12" s="278" t="s">
        <v>1459</v>
      </c>
      <c r="D12" s="270" t="s">
        <v>1951</v>
      </c>
      <c r="E12" s="289">
        <v>418.6</v>
      </c>
      <c r="F12" s="375">
        <f>(E12/E51)*100</f>
        <v>0.02301898686982912</v>
      </c>
    </row>
    <row r="13" spans="1:14" s="283" customFormat="1" ht="13.5" customHeight="1">
      <c r="A13" s="376">
        <v>33</v>
      </c>
      <c r="B13" s="280" t="s">
        <v>1483</v>
      </c>
      <c r="C13" s="281" t="s">
        <v>1801</v>
      </c>
      <c r="D13" s="282" t="s">
        <v>1801</v>
      </c>
      <c r="E13" s="290">
        <f>SUM(E12:E12)</f>
        <v>418.6</v>
      </c>
      <c r="F13" s="372">
        <f>(E13/E51)*100</f>
        <v>0.02301898686982912</v>
      </c>
      <c r="G13"/>
      <c r="H13"/>
      <c r="I13"/>
      <c r="J13"/>
      <c r="K13"/>
      <c r="L13"/>
      <c r="M13"/>
      <c r="N13"/>
    </row>
    <row r="14" spans="1:6" ht="12" customHeight="1">
      <c r="A14" s="371">
        <v>3419</v>
      </c>
      <c r="B14" s="164" t="s">
        <v>1484</v>
      </c>
      <c r="C14" s="278" t="s">
        <v>1459</v>
      </c>
      <c r="D14" s="270" t="s">
        <v>1485</v>
      </c>
      <c r="E14" s="289">
        <v>22119.1</v>
      </c>
      <c r="F14" s="375">
        <f>(E14/E51)*100</f>
        <v>1.2163384435557507</v>
      </c>
    </row>
    <row r="15" spans="1:6" ht="12" customHeight="1">
      <c r="A15" s="371">
        <v>3419</v>
      </c>
      <c r="B15" s="164" t="s">
        <v>1484</v>
      </c>
      <c r="C15" s="278" t="s">
        <v>1490</v>
      </c>
      <c r="D15" s="270" t="s">
        <v>1852</v>
      </c>
      <c r="E15" s="289">
        <v>50</v>
      </c>
      <c r="F15" s="381">
        <f>(E15/E51)*100</f>
        <v>0.002749520648570129</v>
      </c>
    </row>
    <row r="16" spans="1:6" ht="12" customHeight="1">
      <c r="A16" s="371">
        <v>3421</v>
      </c>
      <c r="B16" s="164" t="s">
        <v>1536</v>
      </c>
      <c r="C16" s="278" t="s">
        <v>1459</v>
      </c>
      <c r="D16" s="270" t="s">
        <v>1822</v>
      </c>
      <c r="E16" s="289">
        <v>9.1</v>
      </c>
      <c r="F16" s="381">
        <f>(E16/E51)*100</f>
        <v>0.0005004127580397634</v>
      </c>
    </row>
    <row r="17" spans="1:14" s="283" customFormat="1" ht="13.5" customHeight="1">
      <c r="A17" s="376">
        <v>34</v>
      </c>
      <c r="B17" s="280" t="s">
        <v>1486</v>
      </c>
      <c r="C17" s="281" t="s">
        <v>1801</v>
      </c>
      <c r="D17" s="282" t="s">
        <v>1801</v>
      </c>
      <c r="E17" s="290">
        <f>SUM(E14:E16)</f>
        <v>22178.199999999997</v>
      </c>
      <c r="F17" s="372">
        <f>(E17/E51)*100</f>
        <v>1.2195883769623606</v>
      </c>
      <c r="G17"/>
      <c r="H17"/>
      <c r="I17"/>
      <c r="J17"/>
      <c r="K17"/>
      <c r="L17"/>
      <c r="M17"/>
      <c r="N17"/>
    </row>
    <row r="18" spans="1:14" s="283" customFormat="1" ht="12" customHeight="1">
      <c r="A18" s="380">
        <v>3539</v>
      </c>
      <c r="B18" s="164" t="s">
        <v>704</v>
      </c>
      <c r="C18" s="273" t="s">
        <v>1459</v>
      </c>
      <c r="D18" s="291" t="s">
        <v>1829</v>
      </c>
      <c r="E18" s="292">
        <v>66.7</v>
      </c>
      <c r="F18" s="381">
        <f>(E18/E51)*100</f>
        <v>0.0036678605451925523</v>
      </c>
      <c r="G18"/>
      <c r="H18"/>
      <c r="I18"/>
      <c r="J18"/>
      <c r="K18"/>
      <c r="L18"/>
      <c r="M18"/>
      <c r="N18"/>
    </row>
    <row r="19" spans="1:14" s="283" customFormat="1" ht="12" customHeight="1">
      <c r="A19" s="380">
        <v>3599</v>
      </c>
      <c r="B19" s="164" t="s">
        <v>702</v>
      </c>
      <c r="C19" s="273" t="s">
        <v>1459</v>
      </c>
      <c r="D19" s="291" t="s">
        <v>1822</v>
      </c>
      <c r="E19" s="292">
        <v>43</v>
      </c>
      <c r="F19" s="381">
        <f>(E19/E51)*100</f>
        <v>0.002364587757770311</v>
      </c>
      <c r="G19"/>
      <c r="H19"/>
      <c r="I19"/>
      <c r="J19"/>
      <c r="K19"/>
      <c r="L19"/>
      <c r="M19"/>
      <c r="N19"/>
    </row>
    <row r="20" spans="1:14" s="283" customFormat="1" ht="13.5" customHeight="1">
      <c r="A20" s="376">
        <v>35</v>
      </c>
      <c r="B20" s="280" t="s">
        <v>1354</v>
      </c>
      <c r="C20" s="281" t="s">
        <v>1801</v>
      </c>
      <c r="D20" s="282" t="s">
        <v>1801</v>
      </c>
      <c r="E20" s="290">
        <f>SUM(E18:E19)</f>
        <v>109.7</v>
      </c>
      <c r="F20" s="372">
        <f>(E20/E51)*100</f>
        <v>0.006032448302962863</v>
      </c>
      <c r="G20"/>
      <c r="H20"/>
      <c r="I20"/>
      <c r="J20"/>
      <c r="K20"/>
      <c r="L20"/>
      <c r="M20"/>
      <c r="N20"/>
    </row>
    <row r="21" spans="1:14" s="1" customFormat="1" ht="12" customHeight="1">
      <c r="A21" s="380">
        <v>3612</v>
      </c>
      <c r="B21" s="164" t="s">
        <v>1537</v>
      </c>
      <c r="C21" s="278" t="s">
        <v>1459</v>
      </c>
      <c r="D21" s="270" t="s">
        <v>701</v>
      </c>
      <c r="E21" s="292">
        <v>540.6</v>
      </c>
      <c r="F21" s="381">
        <f>(E21/E51)*100</f>
        <v>0.029727817252340236</v>
      </c>
      <c r="G21"/>
      <c r="H21"/>
      <c r="I21"/>
      <c r="J21"/>
      <c r="K21"/>
      <c r="L21"/>
      <c r="M21"/>
      <c r="N21"/>
    </row>
    <row r="22" spans="1:6" ht="12" customHeight="1">
      <c r="A22" s="371">
        <v>3635</v>
      </c>
      <c r="B22" s="163" t="s">
        <v>1538</v>
      </c>
      <c r="C22" s="278" t="s">
        <v>1459</v>
      </c>
      <c r="D22" s="270" t="s">
        <v>1272</v>
      </c>
      <c r="E22" s="289">
        <v>824.6</v>
      </c>
      <c r="F22" s="375">
        <f>(E22/E51)*100</f>
        <v>0.045345094536218565</v>
      </c>
    </row>
    <row r="23" spans="1:6" ht="12" customHeight="1">
      <c r="A23" s="371">
        <v>3639</v>
      </c>
      <c r="B23" s="164" t="s">
        <v>1489</v>
      </c>
      <c r="C23" s="278" t="s">
        <v>1459</v>
      </c>
      <c r="D23" s="293" t="s">
        <v>1352</v>
      </c>
      <c r="E23" s="289">
        <v>177463</v>
      </c>
      <c r="F23" s="375">
        <f>(E23/E51)*100</f>
        <v>9.758763657144016</v>
      </c>
    </row>
    <row r="24" spans="1:6" ht="12" customHeight="1">
      <c r="A24" s="371">
        <v>3639</v>
      </c>
      <c r="B24" s="164" t="s">
        <v>1489</v>
      </c>
      <c r="C24" s="278" t="s">
        <v>1490</v>
      </c>
      <c r="D24" s="270" t="s">
        <v>1629</v>
      </c>
      <c r="E24" s="289">
        <v>76771.9</v>
      </c>
      <c r="F24" s="375">
        <f>(E24/E51)*100</f>
        <v>4.221718485599221</v>
      </c>
    </row>
    <row r="25" spans="1:14" s="283" customFormat="1" ht="13.5" customHeight="1">
      <c r="A25" s="376">
        <v>36</v>
      </c>
      <c r="B25" s="280" t="s">
        <v>1491</v>
      </c>
      <c r="C25" s="281" t="s">
        <v>1801</v>
      </c>
      <c r="D25" s="282" t="s">
        <v>1801</v>
      </c>
      <c r="E25" s="290">
        <f>SUM(E21:E24)</f>
        <v>255600.1</v>
      </c>
      <c r="F25" s="372">
        <f>(E25/E51)*100</f>
        <v>14.055555054531796</v>
      </c>
      <c r="G25"/>
      <c r="H25"/>
      <c r="I25"/>
      <c r="J25"/>
      <c r="K25"/>
      <c r="L25"/>
      <c r="M25"/>
      <c r="N25"/>
    </row>
    <row r="26" spans="1:6" ht="12" customHeight="1">
      <c r="A26" s="379">
        <v>3722</v>
      </c>
      <c r="B26" s="163" t="s">
        <v>1539</v>
      </c>
      <c r="C26" s="278" t="s">
        <v>1459</v>
      </c>
      <c r="D26" s="270" t="s">
        <v>1841</v>
      </c>
      <c r="E26" s="289">
        <v>507.1</v>
      </c>
      <c r="F26" s="375">
        <f>(E26/E51)*100</f>
        <v>0.027885638417798245</v>
      </c>
    </row>
    <row r="27" spans="1:6" ht="12" customHeight="1">
      <c r="A27" s="371">
        <v>3745</v>
      </c>
      <c r="B27" s="164" t="s">
        <v>1492</v>
      </c>
      <c r="C27" s="278" t="s">
        <v>1459</v>
      </c>
      <c r="D27" s="270" t="s">
        <v>1841</v>
      </c>
      <c r="E27" s="289">
        <v>387.3</v>
      </c>
      <c r="F27" s="375">
        <f>(E27/E51)*100</f>
        <v>0.02129778694382422</v>
      </c>
    </row>
    <row r="28" spans="1:14" s="283" customFormat="1" ht="13.5" customHeight="1">
      <c r="A28" s="376">
        <v>37</v>
      </c>
      <c r="B28" s="280" t="s">
        <v>1493</v>
      </c>
      <c r="C28" s="281" t="s">
        <v>1801</v>
      </c>
      <c r="D28" s="282" t="s">
        <v>1801</v>
      </c>
      <c r="E28" s="290">
        <f>SUM(E26:E27)</f>
        <v>894.4000000000001</v>
      </c>
      <c r="F28" s="382">
        <f>(E28/E51)*100</f>
        <v>0.04918342536162247</v>
      </c>
      <c r="G28"/>
      <c r="H28"/>
      <c r="I28"/>
      <c r="J28"/>
      <c r="K28"/>
      <c r="L28"/>
      <c r="M28"/>
      <c r="N28"/>
    </row>
    <row r="29" spans="1:14" s="287" customFormat="1" ht="13.5" customHeight="1">
      <c r="A29" s="377">
        <v>3</v>
      </c>
      <c r="B29" s="284" t="s">
        <v>1494</v>
      </c>
      <c r="C29" s="285" t="s">
        <v>1801</v>
      </c>
      <c r="D29" s="286" t="s">
        <v>1801</v>
      </c>
      <c r="E29" s="294">
        <f>SUM(E13+E17+E20+E25+E28)</f>
        <v>279201</v>
      </c>
      <c r="F29" s="378">
        <f>(E29/E51)*100</f>
        <v>15.353378292028571</v>
      </c>
      <c r="G29"/>
      <c r="H29"/>
      <c r="I29"/>
      <c r="J29"/>
      <c r="K29"/>
      <c r="L29"/>
      <c r="M29"/>
      <c r="N29"/>
    </row>
    <row r="30" spans="1:6" s="1" customFormat="1" ht="22.5">
      <c r="A30" s="380">
        <v>4193</v>
      </c>
      <c r="B30" s="164" t="s">
        <v>1371</v>
      </c>
      <c r="C30" s="273" t="s">
        <v>1372</v>
      </c>
      <c r="D30" s="270" t="s">
        <v>1829</v>
      </c>
      <c r="E30" s="292">
        <v>12</v>
      </c>
      <c r="F30" s="381">
        <f>(E30/E51)*100</f>
        <v>0.0006598849556568309</v>
      </c>
    </row>
    <row r="31" spans="1:14" s="287" customFormat="1" ht="13.5" customHeight="1">
      <c r="A31" s="383">
        <v>41</v>
      </c>
      <c r="B31" s="295" t="s">
        <v>1545</v>
      </c>
      <c r="C31" s="281" t="s">
        <v>1801</v>
      </c>
      <c r="D31" s="282" t="s">
        <v>1801</v>
      </c>
      <c r="E31" s="290">
        <f>SUM(E30)</f>
        <v>12</v>
      </c>
      <c r="F31" s="384">
        <f>(E31/E51)*100</f>
        <v>0.0006598849556568309</v>
      </c>
      <c r="G31"/>
      <c r="H31"/>
      <c r="I31"/>
      <c r="J31"/>
      <c r="K31"/>
      <c r="L31"/>
      <c r="M31"/>
      <c r="N31"/>
    </row>
    <row r="32" spans="1:14" s="1" customFormat="1" ht="22.5">
      <c r="A32" s="380">
        <v>4319</v>
      </c>
      <c r="B32" s="163" t="s">
        <v>1547</v>
      </c>
      <c r="C32" s="278" t="s">
        <v>1459</v>
      </c>
      <c r="D32" s="270" t="s">
        <v>1829</v>
      </c>
      <c r="E32" s="292">
        <v>34.2</v>
      </c>
      <c r="F32" s="381">
        <f>(E32/E51)*100</f>
        <v>0.0018806721236219682</v>
      </c>
      <c r="G32"/>
      <c r="H32"/>
      <c r="I32"/>
      <c r="J32"/>
      <c r="K32"/>
      <c r="L32"/>
      <c r="M32"/>
      <c r="N32"/>
    </row>
    <row r="33" spans="1:6" ht="12.75" customHeight="1">
      <c r="A33" s="371">
        <v>4339</v>
      </c>
      <c r="B33" s="164" t="s">
        <v>1273</v>
      </c>
      <c r="C33" s="278" t="s">
        <v>1459</v>
      </c>
      <c r="D33" s="270" t="s">
        <v>1829</v>
      </c>
      <c r="E33" s="289">
        <v>1</v>
      </c>
      <c r="F33" s="747">
        <f>(E33/E51)*100</f>
        <v>5.499041297140258E-05</v>
      </c>
    </row>
    <row r="34" spans="1:6" ht="22.5">
      <c r="A34" s="371">
        <v>4341</v>
      </c>
      <c r="B34" s="164" t="s">
        <v>1506</v>
      </c>
      <c r="C34" s="278" t="s">
        <v>1459</v>
      </c>
      <c r="D34" s="270" t="s">
        <v>1829</v>
      </c>
      <c r="E34" s="289">
        <v>281.7</v>
      </c>
      <c r="F34" s="375">
        <f>(E34/E51)*100</f>
        <v>0.015490799334044108</v>
      </c>
    </row>
    <row r="35" spans="1:14" s="283" customFormat="1" ht="24.75" customHeight="1">
      <c r="A35" s="376">
        <v>43</v>
      </c>
      <c r="B35" s="280" t="s">
        <v>1507</v>
      </c>
      <c r="C35" s="281" t="s">
        <v>1801</v>
      </c>
      <c r="D35" s="282" t="s">
        <v>1801</v>
      </c>
      <c r="E35" s="290">
        <f>SUM(E32:E34)</f>
        <v>316.9</v>
      </c>
      <c r="F35" s="372">
        <f>(E35/E51)*100</f>
        <v>0.017426461870637476</v>
      </c>
      <c r="G35"/>
      <c r="H35"/>
      <c r="I35"/>
      <c r="J35"/>
      <c r="K35"/>
      <c r="L35"/>
      <c r="M35"/>
      <c r="N35"/>
    </row>
    <row r="36" spans="1:14" s="287" customFormat="1" ht="12.75" customHeight="1">
      <c r="A36" s="377">
        <v>4</v>
      </c>
      <c r="B36" s="284" t="s">
        <v>1508</v>
      </c>
      <c r="C36" s="285" t="s">
        <v>1801</v>
      </c>
      <c r="D36" s="286" t="s">
        <v>1801</v>
      </c>
      <c r="E36" s="294">
        <f>SUM(E31+E35)</f>
        <v>328.9</v>
      </c>
      <c r="F36" s="378">
        <f>(E36/E51)*100</f>
        <v>0.018086346826294307</v>
      </c>
      <c r="G36"/>
      <c r="H36"/>
      <c r="I36"/>
      <c r="J36"/>
      <c r="K36"/>
      <c r="L36"/>
      <c r="M36"/>
      <c r="N36"/>
    </row>
    <row r="37" spans="1:14" s="1" customFormat="1" ht="12" customHeight="1">
      <c r="A37" s="380">
        <v>5299</v>
      </c>
      <c r="B37" s="164" t="s">
        <v>30</v>
      </c>
      <c r="C37" s="273" t="s">
        <v>1459</v>
      </c>
      <c r="D37" s="270" t="s">
        <v>1779</v>
      </c>
      <c r="E37" s="292">
        <v>20908.8</v>
      </c>
      <c r="F37" s="381">
        <f>(E37/E51)*100</f>
        <v>1.1497835467364623</v>
      </c>
      <c r="G37"/>
      <c r="H37"/>
      <c r="I37"/>
      <c r="J37"/>
      <c r="K37"/>
      <c r="L37"/>
      <c r="M37"/>
      <c r="N37"/>
    </row>
    <row r="38" spans="1:14" s="287" customFormat="1" ht="15" customHeight="1">
      <c r="A38" s="374">
        <v>52</v>
      </c>
      <c r="B38" s="274" t="s">
        <v>31</v>
      </c>
      <c r="C38" s="275" t="s">
        <v>1801</v>
      </c>
      <c r="D38" s="276" t="s">
        <v>1801</v>
      </c>
      <c r="E38" s="290">
        <f>SUM(E37:E37)</f>
        <v>20908.8</v>
      </c>
      <c r="F38" s="628">
        <f>(E38/E51)*100</f>
        <v>1.1497835467364623</v>
      </c>
      <c r="G38" s="217"/>
      <c r="H38"/>
      <c r="I38"/>
      <c r="J38"/>
      <c r="K38"/>
      <c r="L38"/>
      <c r="M38"/>
      <c r="N38"/>
    </row>
    <row r="39" spans="1:14" s="1" customFormat="1" ht="12" customHeight="1">
      <c r="A39" s="380">
        <v>5311</v>
      </c>
      <c r="B39" s="164" t="s">
        <v>1549</v>
      </c>
      <c r="C39" s="273" t="s">
        <v>1459</v>
      </c>
      <c r="D39" s="270" t="s">
        <v>1808</v>
      </c>
      <c r="E39" s="292">
        <v>42</v>
      </c>
      <c r="F39" s="381">
        <f>(E39/E51)*100</f>
        <v>0.002309597344798908</v>
      </c>
      <c r="G39"/>
      <c r="H39"/>
      <c r="I39"/>
      <c r="J39"/>
      <c r="K39"/>
      <c r="L39"/>
      <c r="M39"/>
      <c r="N39"/>
    </row>
    <row r="40" spans="1:14" s="287" customFormat="1" ht="12.75" customHeight="1">
      <c r="A40" s="374">
        <v>53</v>
      </c>
      <c r="B40" s="274" t="s">
        <v>1549</v>
      </c>
      <c r="C40" s="275" t="s">
        <v>1801</v>
      </c>
      <c r="D40" s="276" t="s">
        <v>1801</v>
      </c>
      <c r="E40" s="290">
        <f>SUM(E39:E39)</f>
        <v>42</v>
      </c>
      <c r="F40" s="628">
        <f>(E40/E51)*100</f>
        <v>0.002309597344798908</v>
      </c>
      <c r="G40" s="217"/>
      <c r="H40"/>
      <c r="I40"/>
      <c r="J40"/>
      <c r="K40"/>
      <c r="L40"/>
      <c r="M40"/>
      <c r="N40"/>
    </row>
    <row r="41" spans="1:14" s="287" customFormat="1" ht="12.75" customHeight="1">
      <c r="A41" s="377">
        <v>5</v>
      </c>
      <c r="B41" s="284" t="s">
        <v>1552</v>
      </c>
      <c r="C41" s="285" t="s">
        <v>1801</v>
      </c>
      <c r="D41" s="286" t="s">
        <v>1801</v>
      </c>
      <c r="E41" s="294">
        <f>SUM(E40,E38)</f>
        <v>20950.8</v>
      </c>
      <c r="F41" s="629">
        <f>(E41/E51)*100</f>
        <v>1.152093144081261</v>
      </c>
      <c r="G41" s="296"/>
      <c r="H41"/>
      <c r="I41"/>
      <c r="J41"/>
      <c r="K41"/>
      <c r="L41"/>
      <c r="M41"/>
      <c r="N41"/>
    </row>
    <row r="42" spans="1:7" ht="12" customHeight="1">
      <c r="A42" s="371">
        <v>6171</v>
      </c>
      <c r="B42" s="164" t="s">
        <v>1509</v>
      </c>
      <c r="C42" s="278" t="s">
        <v>1459</v>
      </c>
      <c r="D42" s="270" t="s">
        <v>703</v>
      </c>
      <c r="E42" s="289">
        <v>32465.3</v>
      </c>
      <c r="F42" s="375">
        <f>(E42/E51)*100</f>
        <v>1.785280254240476</v>
      </c>
      <c r="G42" s="296"/>
    </row>
    <row r="43" spans="1:7" ht="12" customHeight="1">
      <c r="A43" s="371">
        <v>6172</v>
      </c>
      <c r="B43" s="164" t="s">
        <v>1509</v>
      </c>
      <c r="C43" s="278" t="s">
        <v>1490</v>
      </c>
      <c r="D43" s="270" t="s">
        <v>1834</v>
      </c>
      <c r="E43" s="289">
        <v>233</v>
      </c>
      <c r="F43" s="375">
        <f>(E43/E51)*100</f>
        <v>0.012812766222336801</v>
      </c>
      <c r="G43" s="296"/>
    </row>
    <row r="44" spans="1:14" s="283" customFormat="1" ht="13.5" customHeight="1">
      <c r="A44" s="376">
        <v>61</v>
      </c>
      <c r="B44" s="280" t="s">
        <v>705</v>
      </c>
      <c r="C44" s="281" t="s">
        <v>1801</v>
      </c>
      <c r="D44" s="282" t="s">
        <v>1801</v>
      </c>
      <c r="E44" s="290">
        <f>SUM(E42:E43)</f>
        <v>32698.3</v>
      </c>
      <c r="F44" s="372">
        <f>(E44/E51)*100</f>
        <v>1.798093020462813</v>
      </c>
      <c r="G44" s="296"/>
      <c r="H44"/>
      <c r="I44"/>
      <c r="J44"/>
      <c r="K44"/>
      <c r="L44"/>
      <c r="M44"/>
      <c r="N44"/>
    </row>
    <row r="45" spans="1:7" ht="12" customHeight="1">
      <c r="A45" s="371">
        <v>6310</v>
      </c>
      <c r="B45" s="164" t="s">
        <v>1511</v>
      </c>
      <c r="C45" s="278" t="s">
        <v>1459</v>
      </c>
      <c r="D45" s="293" t="s">
        <v>1779</v>
      </c>
      <c r="E45" s="289">
        <v>34789.7</v>
      </c>
      <c r="F45" s="375">
        <f>(E45/E51)*100</f>
        <v>1.9130999701512041</v>
      </c>
      <c r="G45" s="5"/>
    </row>
    <row r="46" spans="1:7" ht="12" customHeight="1">
      <c r="A46" s="385">
        <v>6399</v>
      </c>
      <c r="B46" s="164" t="s">
        <v>1512</v>
      </c>
      <c r="C46" s="278" t="s">
        <v>1459</v>
      </c>
      <c r="D46" s="293" t="s">
        <v>1274</v>
      </c>
      <c r="E46" s="289">
        <v>3228.4</v>
      </c>
      <c r="F46" s="375">
        <f>(E46/E51)*100</f>
        <v>0.1775310492368761</v>
      </c>
      <c r="G46" s="5"/>
    </row>
    <row r="47" spans="1:14" s="283" customFormat="1" ht="13.5" customHeight="1">
      <c r="A47" s="386">
        <v>63</v>
      </c>
      <c r="B47" s="280" t="s">
        <v>1513</v>
      </c>
      <c r="C47" s="281" t="s">
        <v>1801</v>
      </c>
      <c r="D47" s="297" t="s">
        <v>1801</v>
      </c>
      <c r="E47" s="290">
        <f>SUM(E45:E46)</f>
        <v>38018.1</v>
      </c>
      <c r="F47" s="372">
        <f>(E47/E51)*100</f>
        <v>2.09063101938808</v>
      </c>
      <c r="G47" s="217"/>
      <c r="H47"/>
      <c r="I47"/>
      <c r="J47"/>
      <c r="K47"/>
      <c r="L47"/>
      <c r="M47"/>
      <c r="N47"/>
    </row>
    <row r="48" spans="1:14" s="1" customFormat="1" ht="12" customHeight="1">
      <c r="A48" s="387">
        <v>6402</v>
      </c>
      <c r="B48" s="164" t="s">
        <v>1351</v>
      </c>
      <c r="C48" s="298" t="s">
        <v>1459</v>
      </c>
      <c r="D48" s="293" t="s">
        <v>1779</v>
      </c>
      <c r="E48" s="292">
        <v>1816</v>
      </c>
      <c r="F48" s="375">
        <f>(E48/E51)*100</f>
        <v>0.09986258995606709</v>
      </c>
      <c r="G48" s="748"/>
      <c r="H48" s="9"/>
      <c r="I48" s="9"/>
      <c r="J48" s="9"/>
      <c r="K48" s="9"/>
      <c r="L48" s="9"/>
      <c r="M48" s="9"/>
      <c r="N48" s="9"/>
    </row>
    <row r="49" spans="1:14" s="283" customFormat="1" ht="13.5" customHeight="1">
      <c r="A49" s="389">
        <v>64</v>
      </c>
      <c r="B49" s="299" t="s">
        <v>1555</v>
      </c>
      <c r="C49" s="300" t="s">
        <v>1801</v>
      </c>
      <c r="D49" s="297" t="s">
        <v>1801</v>
      </c>
      <c r="E49" s="290">
        <f>SUM(E48)</f>
        <v>1816</v>
      </c>
      <c r="F49" s="390">
        <f>(E49/E51)*100</f>
        <v>0.09986258995606709</v>
      </c>
      <c r="G49" s="749"/>
      <c r="H49"/>
      <c r="I49"/>
      <c r="J49"/>
      <c r="K49"/>
      <c r="L49"/>
      <c r="M49"/>
      <c r="N49"/>
    </row>
    <row r="50" spans="1:14" s="287" customFormat="1" ht="13.5" customHeight="1" thickBot="1">
      <c r="A50" s="482">
        <v>6</v>
      </c>
      <c r="B50" s="483" t="s">
        <v>1514</v>
      </c>
      <c r="C50" s="484" t="s">
        <v>1801</v>
      </c>
      <c r="D50" s="302" t="s">
        <v>1801</v>
      </c>
      <c r="E50" s="303">
        <f>SUM(E44+E47+E49)</f>
        <v>72532.4</v>
      </c>
      <c r="F50" s="485">
        <f>(E50/E51)*100</f>
        <v>3.98858662980696</v>
      </c>
      <c r="G50" s="749"/>
      <c r="H50"/>
      <c r="I50"/>
      <c r="J50"/>
      <c r="K50"/>
      <c r="L50"/>
      <c r="M50"/>
      <c r="N50"/>
    </row>
    <row r="51" spans="1:14" s="201" customFormat="1" ht="18" customHeight="1" thickBot="1" thickTop="1">
      <c r="A51" s="840" t="s">
        <v>934</v>
      </c>
      <c r="B51" s="841"/>
      <c r="C51" s="391" t="s">
        <v>1801</v>
      </c>
      <c r="D51" s="479" t="s">
        <v>1801</v>
      </c>
      <c r="E51" s="480">
        <f>SUM(E3,E4,E5,E6,E11,E29,E36,E41,E50)</f>
        <v>1818498.7999999996</v>
      </c>
      <c r="F51" s="481">
        <f>SUM(F3:F5,F6,F11,F29,F36,F41,F50)</f>
        <v>100.00000000000001</v>
      </c>
      <c r="G51" s="304"/>
      <c r="H51" s="158"/>
      <c r="I51" s="158"/>
      <c r="J51" s="158"/>
      <c r="K51" s="158"/>
      <c r="L51" s="158"/>
      <c r="M51" s="158"/>
      <c r="N51" s="158"/>
    </row>
    <row r="52" spans="1:7" ht="13.5" thickTop="1">
      <c r="A52" s="31"/>
      <c r="F52" s="309"/>
      <c r="G52" s="5"/>
    </row>
    <row r="1668" ht="18.75" customHeight="1"/>
  </sheetData>
  <mergeCells count="5">
    <mergeCell ref="D1:D2"/>
    <mergeCell ref="A51:B51"/>
    <mergeCell ref="A1:A2"/>
    <mergeCell ref="B1:B2"/>
    <mergeCell ref="C1:C2"/>
  </mergeCells>
  <printOptions/>
  <pageMargins left="0.77" right="0.68" top="1.03" bottom="0.92" header="0.4921259845" footer="0.4921259845"/>
  <pageSetup firstPageNumber="28" useFirstPageNumber="1" horizontalDpi="600" verticalDpi="600" orientation="portrait" paperSize="9" r:id="rId2"/>
  <headerFooter alignWithMargins="0">
    <oddHeader>&amp;C&amp;"Arial CE,tučné"&amp;12PŘEHLED HOSPODAŘENÍ ZA  ROK  &amp;U2002&amp;U  -  SKUTEČNÉ PŘÍJMY DLE PARAGRAFŮ</oddHeader>
    <oddFooter>&amp;C&amp;P&amp;RSkutečné 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I94" sqref="I94"/>
      <selection activeCell="A1" sqref="A1"/>
    </sheetView>
  </sheetViews>
  <sheetFormatPr defaultColWidth="9.00390625" defaultRowHeight="12.75"/>
  <cols>
    <col min="1" max="1" width="5.75390625" style="26" customWidth="1"/>
    <col min="2" max="2" width="32.125" style="329" customWidth="1"/>
    <col min="3" max="3" width="10.25390625" style="30" customWidth="1"/>
    <col min="4" max="4" width="11.75390625" style="6" customWidth="1"/>
    <col min="5" max="5" width="10.375" style="6" customWidth="1"/>
    <col min="6" max="6" width="12.125" style="6" customWidth="1"/>
    <col min="7" max="7" width="8.125" style="1" customWidth="1"/>
    <col min="8" max="8" width="14.75390625" style="0" customWidth="1"/>
    <col min="9" max="9" width="37.125" style="0" customWidth="1"/>
    <col min="10" max="10" width="11.75390625" style="0" customWidth="1"/>
    <col min="12" max="16384" width="9.125" style="1" customWidth="1"/>
  </cols>
  <sheetData>
    <row r="1" spans="1:11" s="3" customFormat="1" ht="42.75" customHeight="1" thickTop="1">
      <c r="A1" s="842" t="s">
        <v>1447</v>
      </c>
      <c r="B1" s="848" t="s">
        <v>1448</v>
      </c>
      <c r="C1" s="850" t="s">
        <v>1450</v>
      </c>
      <c r="D1" s="393" t="s">
        <v>1515</v>
      </c>
      <c r="E1" s="394" t="s">
        <v>1516</v>
      </c>
      <c r="F1" s="368" t="s">
        <v>1517</v>
      </c>
      <c r="G1" s="369" t="s">
        <v>1518</v>
      </c>
      <c r="H1"/>
      <c r="I1"/>
      <c r="J1"/>
      <c r="K1"/>
    </row>
    <row r="2" spans="1:7" ht="12.75" customHeight="1">
      <c r="A2" s="843"/>
      <c r="B2" s="849"/>
      <c r="C2" s="851"/>
      <c r="D2" s="311" t="s">
        <v>894</v>
      </c>
      <c r="E2" s="312" t="s">
        <v>1380</v>
      </c>
      <c r="F2" s="265" t="s">
        <v>894</v>
      </c>
      <c r="G2" s="395" t="s">
        <v>1453</v>
      </c>
    </row>
    <row r="3" spans="1:7" ht="34.5" customHeight="1">
      <c r="A3" s="380">
        <v>1014</v>
      </c>
      <c r="B3" s="313" t="s">
        <v>1519</v>
      </c>
      <c r="C3" s="314" t="s">
        <v>1520</v>
      </c>
      <c r="D3" s="315">
        <v>671.1</v>
      </c>
      <c r="E3" s="315">
        <v>0</v>
      </c>
      <c r="F3" s="135">
        <f aca="true" t="shared" si="0" ref="F3:F27">SUM(D3+E3)</f>
        <v>671.1</v>
      </c>
      <c r="G3" s="388">
        <f aca="true" t="shared" si="1" ref="G3:G41">(F3/$F$91)*100</f>
        <v>0.033899815361935454</v>
      </c>
    </row>
    <row r="4" spans="1:11" s="283" customFormat="1" ht="15" customHeight="1">
      <c r="A4" s="383">
        <v>10</v>
      </c>
      <c r="B4" s="295" t="s">
        <v>1521</v>
      </c>
      <c r="C4" s="282" t="s">
        <v>1801</v>
      </c>
      <c r="D4" s="277">
        <f>SUM(D3)</f>
        <v>671.1</v>
      </c>
      <c r="E4" s="277">
        <f>SUM(E3:E3)</f>
        <v>0</v>
      </c>
      <c r="F4" s="316">
        <f t="shared" si="0"/>
        <v>671.1</v>
      </c>
      <c r="G4" s="396">
        <f t="shared" si="1"/>
        <v>0.033899815361935454</v>
      </c>
      <c r="H4"/>
      <c r="I4"/>
      <c r="J4"/>
      <c r="K4"/>
    </row>
    <row r="5" spans="1:11" s="287" customFormat="1" ht="15" customHeight="1">
      <c r="A5" s="397">
        <v>1</v>
      </c>
      <c r="B5" s="317" t="s">
        <v>1521</v>
      </c>
      <c r="C5" s="286" t="s">
        <v>1801</v>
      </c>
      <c r="D5" s="271">
        <f>SUM(D4)</f>
        <v>671.1</v>
      </c>
      <c r="E5" s="271">
        <f>SUM(E4)</f>
        <v>0</v>
      </c>
      <c r="F5" s="268">
        <f t="shared" si="0"/>
        <v>671.1</v>
      </c>
      <c r="G5" s="398">
        <f t="shared" si="1"/>
        <v>0.033899815361935454</v>
      </c>
      <c r="H5"/>
      <c r="I5"/>
      <c r="J5"/>
      <c r="K5"/>
    </row>
    <row r="6" spans="1:11" ht="15" customHeight="1">
      <c r="A6" s="399">
        <v>2115</v>
      </c>
      <c r="B6" s="163" t="s">
        <v>1188</v>
      </c>
      <c r="C6" s="318" t="s">
        <v>1841</v>
      </c>
      <c r="D6" s="135">
        <v>130</v>
      </c>
      <c r="E6" s="135">
        <v>0</v>
      </c>
      <c r="F6" s="135">
        <f>SUM(D6+E6)</f>
        <v>130</v>
      </c>
      <c r="G6" s="388">
        <f t="shared" si="1"/>
        <v>0.006566794810090313</v>
      </c>
      <c r="H6" s="1"/>
      <c r="I6" s="1"/>
      <c r="J6" s="1"/>
      <c r="K6" s="1"/>
    </row>
    <row r="7" spans="1:11" ht="12" customHeight="1">
      <c r="A7" s="399">
        <v>2119</v>
      </c>
      <c r="B7" s="163" t="s">
        <v>720</v>
      </c>
      <c r="C7" s="318" t="s">
        <v>1841</v>
      </c>
      <c r="D7" s="135">
        <v>0</v>
      </c>
      <c r="E7" s="135">
        <v>341.2</v>
      </c>
      <c r="F7" s="135">
        <f t="shared" si="0"/>
        <v>341.2</v>
      </c>
      <c r="G7" s="388">
        <f t="shared" si="1"/>
        <v>0.0172353106861755</v>
      </c>
      <c r="H7" s="1"/>
      <c r="I7" s="1"/>
      <c r="J7" s="1"/>
      <c r="K7" s="1"/>
    </row>
    <row r="8" spans="1:11" ht="11.25" customHeight="1">
      <c r="A8" s="399">
        <v>2121</v>
      </c>
      <c r="B8" s="163" t="s">
        <v>1275</v>
      </c>
      <c r="C8" s="318" t="s">
        <v>1779</v>
      </c>
      <c r="D8" s="135">
        <v>0</v>
      </c>
      <c r="E8" s="135">
        <v>29498.5</v>
      </c>
      <c r="F8" s="135">
        <f t="shared" si="0"/>
        <v>29498.5</v>
      </c>
      <c r="G8" s="388">
        <f t="shared" si="1"/>
        <v>1.4900815131188394</v>
      </c>
      <c r="H8" s="1"/>
      <c r="I8" s="1"/>
      <c r="J8" s="1"/>
      <c r="K8" s="1"/>
    </row>
    <row r="9" spans="1:7" ht="11.25" customHeight="1">
      <c r="A9" s="379">
        <v>2140</v>
      </c>
      <c r="B9" s="163" t="s">
        <v>1522</v>
      </c>
      <c r="C9" s="318" t="s">
        <v>700</v>
      </c>
      <c r="D9" s="279">
        <v>3738.7</v>
      </c>
      <c r="E9" s="279">
        <v>0</v>
      </c>
      <c r="F9" s="135">
        <f t="shared" si="0"/>
        <v>3738.7</v>
      </c>
      <c r="G9" s="388">
        <f t="shared" si="1"/>
        <v>0.18885596735757426</v>
      </c>
    </row>
    <row r="10" spans="1:11" s="322" customFormat="1" ht="15" customHeight="1">
      <c r="A10" s="400">
        <v>21</v>
      </c>
      <c r="B10" s="319" t="s">
        <v>708</v>
      </c>
      <c r="C10" s="276" t="s">
        <v>1801</v>
      </c>
      <c r="D10" s="320">
        <f>SUM(D6:D9)</f>
        <v>3868.7</v>
      </c>
      <c r="E10" s="320">
        <f>SUM(E7:E9)</f>
        <v>29839.7</v>
      </c>
      <c r="F10" s="316">
        <f t="shared" si="0"/>
        <v>33708.4</v>
      </c>
      <c r="G10" s="401">
        <f t="shared" si="1"/>
        <v>1.7027395859726795</v>
      </c>
      <c r="H10" s="321"/>
      <c r="I10" s="321"/>
      <c r="J10" s="321"/>
      <c r="K10" s="321"/>
    </row>
    <row r="11" spans="1:7" ht="11.25" customHeight="1">
      <c r="A11" s="379">
        <v>2212</v>
      </c>
      <c r="B11" s="163" t="s">
        <v>1458</v>
      </c>
      <c r="C11" s="291" t="s">
        <v>722</v>
      </c>
      <c r="D11" s="279">
        <v>45658.6</v>
      </c>
      <c r="E11" s="279">
        <v>116595.3</v>
      </c>
      <c r="F11" s="135">
        <f t="shared" si="0"/>
        <v>162253.9</v>
      </c>
      <c r="G11" s="388">
        <f t="shared" si="1"/>
        <v>8.196062064899328</v>
      </c>
    </row>
    <row r="12" spans="1:7" ht="11.25" customHeight="1">
      <c r="A12" s="379">
        <v>2219</v>
      </c>
      <c r="B12" s="163" t="s">
        <v>721</v>
      </c>
      <c r="C12" s="291" t="s">
        <v>710</v>
      </c>
      <c r="D12" s="279">
        <v>453.5</v>
      </c>
      <c r="E12" s="279">
        <v>11767</v>
      </c>
      <c r="F12" s="135">
        <f t="shared" si="0"/>
        <v>12220.5</v>
      </c>
      <c r="G12" s="388">
        <f t="shared" si="1"/>
        <v>0.6173039690516052</v>
      </c>
    </row>
    <row r="13" spans="1:7" ht="11.25" customHeight="1">
      <c r="A13" s="379">
        <v>2221</v>
      </c>
      <c r="B13" s="163" t="s">
        <v>1523</v>
      </c>
      <c r="C13" s="318" t="s">
        <v>709</v>
      </c>
      <c r="D13" s="279">
        <v>162957.4</v>
      </c>
      <c r="E13" s="279">
        <v>16098.9</v>
      </c>
      <c r="F13" s="135">
        <f t="shared" si="0"/>
        <v>179056.3</v>
      </c>
      <c r="G13" s="388">
        <f t="shared" si="1"/>
        <v>9.044815242722878</v>
      </c>
    </row>
    <row r="14" spans="1:7" ht="11.25" customHeight="1">
      <c r="A14" s="371">
        <v>2251</v>
      </c>
      <c r="B14" s="164" t="s">
        <v>1189</v>
      </c>
      <c r="C14" s="318" t="s">
        <v>1779</v>
      </c>
      <c r="D14" s="279">
        <v>200</v>
      </c>
      <c r="E14" s="279">
        <v>0</v>
      </c>
      <c r="F14" s="135">
        <f t="shared" si="0"/>
        <v>200</v>
      </c>
      <c r="G14" s="388">
        <f t="shared" si="1"/>
        <v>0.01010276124629279</v>
      </c>
    </row>
    <row r="15" spans="1:7" ht="11.25" customHeight="1">
      <c r="A15" s="371">
        <v>2271</v>
      </c>
      <c r="B15" s="164" t="s">
        <v>1183</v>
      </c>
      <c r="C15" s="318" t="s">
        <v>1623</v>
      </c>
      <c r="D15" s="279">
        <v>0</v>
      </c>
      <c r="E15" s="279">
        <v>21083.8</v>
      </c>
      <c r="F15" s="135">
        <f t="shared" si="0"/>
        <v>21083.8</v>
      </c>
      <c r="G15" s="388">
        <f t="shared" si="1"/>
        <v>1.0650229878229396</v>
      </c>
    </row>
    <row r="16" spans="1:11" s="283" customFormat="1" ht="15" customHeight="1">
      <c r="A16" s="376">
        <v>22</v>
      </c>
      <c r="B16" s="280" t="s">
        <v>1460</v>
      </c>
      <c r="C16" s="282" t="s">
        <v>1801</v>
      </c>
      <c r="D16" s="277">
        <f>SUM(D11:D15)</f>
        <v>209269.5</v>
      </c>
      <c r="E16" s="277">
        <f>SUM(E11:E15)</f>
        <v>165545</v>
      </c>
      <c r="F16" s="277">
        <f>SUM(D16,E16)</f>
        <v>374814.5</v>
      </c>
      <c r="G16" s="396">
        <f t="shared" si="1"/>
        <v>18.933307025743044</v>
      </c>
      <c r="H16"/>
      <c r="I16"/>
      <c r="J16"/>
      <c r="K16"/>
    </row>
    <row r="17" spans="1:7" ht="11.25" customHeight="1">
      <c r="A17" s="379">
        <v>2310</v>
      </c>
      <c r="B17" s="163" t="s">
        <v>1524</v>
      </c>
      <c r="C17" s="318" t="s">
        <v>710</v>
      </c>
      <c r="D17" s="279">
        <v>567.8</v>
      </c>
      <c r="E17" s="279">
        <v>18794.4</v>
      </c>
      <c r="F17" s="135">
        <f t="shared" si="0"/>
        <v>19362.2</v>
      </c>
      <c r="G17" s="388">
        <f t="shared" si="1"/>
        <v>0.9780584190148514</v>
      </c>
    </row>
    <row r="18" spans="1:7" ht="23.25" customHeight="1">
      <c r="A18" s="379">
        <v>2321</v>
      </c>
      <c r="B18" s="163" t="s">
        <v>1525</v>
      </c>
      <c r="C18" s="318" t="s">
        <v>710</v>
      </c>
      <c r="D18" s="279">
        <v>4570.9</v>
      </c>
      <c r="E18" s="279">
        <v>44385.3</v>
      </c>
      <c r="F18" s="135">
        <f t="shared" si="0"/>
        <v>48956.200000000004</v>
      </c>
      <c r="G18" s="388">
        <f t="shared" si="1"/>
        <v>2.472964000628796</v>
      </c>
    </row>
    <row r="19" spans="1:7" ht="23.25" customHeight="1">
      <c r="A19" s="379">
        <v>2331</v>
      </c>
      <c r="B19" s="163" t="s">
        <v>1184</v>
      </c>
      <c r="C19" s="318" t="s">
        <v>1623</v>
      </c>
      <c r="D19" s="279">
        <v>0</v>
      </c>
      <c r="E19" s="279">
        <v>52.3</v>
      </c>
      <c r="F19" s="135">
        <f t="shared" si="0"/>
        <v>52.3</v>
      </c>
      <c r="G19" s="402">
        <f t="shared" si="1"/>
        <v>0.0026418720659055644</v>
      </c>
    </row>
    <row r="20" spans="1:7" ht="11.25" customHeight="1">
      <c r="A20" s="379">
        <v>2333</v>
      </c>
      <c r="B20" s="163" t="s">
        <v>1282</v>
      </c>
      <c r="C20" s="318" t="s">
        <v>1623</v>
      </c>
      <c r="D20" s="279">
        <v>0</v>
      </c>
      <c r="E20" s="279">
        <v>6846.6</v>
      </c>
      <c r="F20" s="135">
        <f t="shared" si="0"/>
        <v>6846.6</v>
      </c>
      <c r="G20" s="402">
        <f t="shared" si="1"/>
        <v>0.34584782574434114</v>
      </c>
    </row>
    <row r="21" spans="1:7" ht="11.25" customHeight="1">
      <c r="A21" s="379">
        <v>2341</v>
      </c>
      <c r="B21" s="163" t="s">
        <v>1190</v>
      </c>
      <c r="C21" s="318" t="s">
        <v>1841</v>
      </c>
      <c r="D21" s="279">
        <v>525.7</v>
      </c>
      <c r="E21" s="279">
        <v>0</v>
      </c>
      <c r="F21" s="135">
        <f t="shared" si="0"/>
        <v>525.7</v>
      </c>
      <c r="G21" s="402">
        <f t="shared" si="1"/>
        <v>0.026555107935880604</v>
      </c>
    </row>
    <row r="22" spans="1:11" s="283" customFormat="1" ht="15" customHeight="1">
      <c r="A22" s="383">
        <v>23</v>
      </c>
      <c r="B22" s="295" t="s">
        <v>1526</v>
      </c>
      <c r="C22" s="282" t="s">
        <v>1801</v>
      </c>
      <c r="D22" s="277">
        <f>SUM(D17:D21)</f>
        <v>5664.4</v>
      </c>
      <c r="E22" s="277">
        <f>SUM(E17:E21)</f>
        <v>70078.6</v>
      </c>
      <c r="F22" s="277">
        <f>SUM(D22:E22)</f>
        <v>75743</v>
      </c>
      <c r="G22" s="396">
        <f t="shared" si="1"/>
        <v>3.826067225389774</v>
      </c>
      <c r="H22"/>
      <c r="I22"/>
      <c r="J22"/>
      <c r="K22"/>
    </row>
    <row r="23" spans="1:11" s="287" customFormat="1" ht="15" customHeight="1">
      <c r="A23" s="397">
        <v>2</v>
      </c>
      <c r="B23" s="317" t="s">
        <v>1527</v>
      </c>
      <c r="C23" s="286" t="s">
        <v>1801</v>
      </c>
      <c r="D23" s="271">
        <f>SUM(D10,D16,D22)</f>
        <v>218802.6</v>
      </c>
      <c r="E23" s="271">
        <f>SUM(E22,E16,E10)</f>
        <v>265463.3</v>
      </c>
      <c r="F23" s="271">
        <f>SUM(D23:E23)</f>
        <v>484265.9</v>
      </c>
      <c r="G23" s="398">
        <f t="shared" si="1"/>
        <v>24.462113837105502</v>
      </c>
      <c r="H23"/>
      <c r="I23"/>
      <c r="J23"/>
      <c r="K23"/>
    </row>
    <row r="24" spans="1:7" ht="11.25" customHeight="1">
      <c r="A24" s="379">
        <v>3111</v>
      </c>
      <c r="B24" s="323" t="s">
        <v>1478</v>
      </c>
      <c r="C24" s="318" t="s">
        <v>711</v>
      </c>
      <c r="D24" s="279">
        <v>108878.9</v>
      </c>
      <c r="E24" s="279">
        <v>2257.6</v>
      </c>
      <c r="F24" s="135">
        <f t="shared" si="0"/>
        <v>111136.5</v>
      </c>
      <c r="G24" s="388">
        <f t="shared" si="1"/>
        <v>5.613927626243093</v>
      </c>
    </row>
    <row r="25" spans="1:7" ht="11.25" customHeight="1">
      <c r="A25" s="379">
        <v>3113</v>
      </c>
      <c r="B25" s="323" t="s">
        <v>1479</v>
      </c>
      <c r="C25" s="318" t="s">
        <v>711</v>
      </c>
      <c r="D25" s="279">
        <v>337665.6</v>
      </c>
      <c r="E25" s="279">
        <v>6099.6</v>
      </c>
      <c r="F25" s="135">
        <f t="shared" si="0"/>
        <v>343765.19999999995</v>
      </c>
      <c r="G25" s="388">
        <f t="shared" si="1"/>
        <v>17.36488870192045</v>
      </c>
    </row>
    <row r="26" spans="1:7" ht="11.25" customHeight="1">
      <c r="A26" s="379">
        <v>3122</v>
      </c>
      <c r="B26" s="323" t="s">
        <v>1191</v>
      </c>
      <c r="C26" s="318" t="s">
        <v>1779</v>
      </c>
      <c r="D26" s="279">
        <v>14.7</v>
      </c>
      <c r="E26" s="279">
        <v>0</v>
      </c>
      <c r="F26" s="135">
        <f>SUM(D26+E26)</f>
        <v>14.7</v>
      </c>
      <c r="G26" s="388">
        <f t="shared" si="1"/>
        <v>0.00074255295160252</v>
      </c>
    </row>
    <row r="27" spans="1:7" ht="21.75" customHeight="1">
      <c r="A27" s="379">
        <v>3141</v>
      </c>
      <c r="B27" s="163" t="s">
        <v>1480</v>
      </c>
      <c r="C27" s="318" t="s">
        <v>711</v>
      </c>
      <c r="D27" s="279">
        <v>8797.7</v>
      </c>
      <c r="E27" s="279">
        <v>250</v>
      </c>
      <c r="F27" s="135">
        <f t="shared" si="0"/>
        <v>9047.7</v>
      </c>
      <c r="G27" s="388">
        <f t="shared" si="1"/>
        <v>0.45703376464041645</v>
      </c>
    </row>
    <row r="28" spans="1:11" s="283" customFormat="1" ht="15" customHeight="1">
      <c r="A28" s="376" t="s">
        <v>1528</v>
      </c>
      <c r="B28" s="280" t="s">
        <v>1481</v>
      </c>
      <c r="C28" s="282" t="s">
        <v>1801</v>
      </c>
      <c r="D28" s="277">
        <f>SUM(D24:D27)</f>
        <v>455356.9</v>
      </c>
      <c r="E28" s="277">
        <f>SUM(E24:E27)</f>
        <v>8607.2</v>
      </c>
      <c r="F28" s="277">
        <f>SUM(D28:E28)</f>
        <v>463964.10000000003</v>
      </c>
      <c r="G28" s="396">
        <f t="shared" si="1"/>
        <v>23.436592645755567</v>
      </c>
      <c r="H28"/>
      <c r="I28"/>
      <c r="J28"/>
      <c r="K28"/>
    </row>
    <row r="29" spans="1:7" ht="11.25" customHeight="1">
      <c r="A29" s="379">
        <v>3311</v>
      </c>
      <c r="B29" s="163" t="s">
        <v>1529</v>
      </c>
      <c r="C29" s="318" t="s">
        <v>1283</v>
      </c>
      <c r="D29" s="279">
        <v>67494.3</v>
      </c>
      <c r="E29" s="279">
        <v>2505.3</v>
      </c>
      <c r="F29" s="135">
        <f aca="true" t="shared" si="2" ref="F29:F37">SUM(D29+E29)</f>
        <v>69999.6</v>
      </c>
      <c r="G29" s="388">
        <f t="shared" si="1"/>
        <v>3.5359462306799845</v>
      </c>
    </row>
    <row r="30" spans="1:7" ht="23.25" customHeight="1">
      <c r="A30" s="379">
        <v>3313</v>
      </c>
      <c r="B30" s="324" t="s">
        <v>1530</v>
      </c>
      <c r="C30" s="318" t="s">
        <v>712</v>
      </c>
      <c r="D30" s="279">
        <v>675</v>
      </c>
      <c r="E30" s="279">
        <v>0</v>
      </c>
      <c r="F30" s="135">
        <f t="shared" si="2"/>
        <v>675</v>
      </c>
      <c r="G30" s="388">
        <f t="shared" si="1"/>
        <v>0.034096819206238166</v>
      </c>
    </row>
    <row r="31" spans="1:7" ht="11.25" customHeight="1">
      <c r="A31" s="379">
        <v>3319</v>
      </c>
      <c r="B31" s="163" t="s">
        <v>1482</v>
      </c>
      <c r="C31" s="318" t="s">
        <v>1951</v>
      </c>
      <c r="D31" s="279">
        <v>2342.6</v>
      </c>
      <c r="E31" s="279">
        <v>0</v>
      </c>
      <c r="F31" s="135">
        <f t="shared" si="2"/>
        <v>2342.6</v>
      </c>
      <c r="G31" s="388">
        <f t="shared" si="1"/>
        <v>0.11833364247782745</v>
      </c>
    </row>
    <row r="32" spans="1:7" ht="11.25" customHeight="1">
      <c r="A32" s="379">
        <v>3322</v>
      </c>
      <c r="B32" s="163" t="s">
        <v>1531</v>
      </c>
      <c r="C32" s="318" t="s">
        <v>713</v>
      </c>
      <c r="D32" s="279">
        <v>971.1</v>
      </c>
      <c r="E32" s="279">
        <v>0</v>
      </c>
      <c r="F32" s="135">
        <f t="shared" si="2"/>
        <v>971.1</v>
      </c>
      <c r="G32" s="388">
        <f t="shared" si="1"/>
        <v>0.049053957231374644</v>
      </c>
    </row>
    <row r="33" spans="1:7" ht="22.5" customHeight="1">
      <c r="A33" s="379">
        <v>3326</v>
      </c>
      <c r="B33" s="163" t="s">
        <v>723</v>
      </c>
      <c r="C33" s="318" t="s">
        <v>1841</v>
      </c>
      <c r="D33" s="279">
        <v>163</v>
      </c>
      <c r="E33" s="279">
        <v>0</v>
      </c>
      <c r="F33" s="135">
        <f t="shared" si="2"/>
        <v>163</v>
      </c>
      <c r="G33" s="388">
        <f t="shared" si="1"/>
        <v>0.008233750415728623</v>
      </c>
    </row>
    <row r="34" spans="1:7" ht="22.5" customHeight="1">
      <c r="A34" s="379">
        <v>3329</v>
      </c>
      <c r="B34" s="163" t="s">
        <v>1192</v>
      </c>
      <c r="C34" s="318" t="s">
        <v>1951</v>
      </c>
      <c r="D34" s="279">
        <v>204.5</v>
      </c>
      <c r="E34" s="279">
        <v>0</v>
      </c>
      <c r="F34" s="135">
        <f t="shared" si="2"/>
        <v>204.5</v>
      </c>
      <c r="G34" s="388">
        <f t="shared" si="1"/>
        <v>0.010330073374334378</v>
      </c>
    </row>
    <row r="35" spans="1:7" ht="11.25" customHeight="1">
      <c r="A35" s="379">
        <v>3349</v>
      </c>
      <c r="B35" s="163" t="s">
        <v>1532</v>
      </c>
      <c r="C35" s="318" t="s">
        <v>1951</v>
      </c>
      <c r="D35" s="279">
        <v>240</v>
      </c>
      <c r="E35" s="279">
        <v>0</v>
      </c>
      <c r="F35" s="135">
        <f t="shared" si="2"/>
        <v>240</v>
      </c>
      <c r="G35" s="388">
        <f t="shared" si="1"/>
        <v>0.012123313495551348</v>
      </c>
    </row>
    <row r="36" spans="1:7" ht="11.25" customHeight="1">
      <c r="A36" s="379">
        <v>3392</v>
      </c>
      <c r="B36" s="163" t="s">
        <v>1533</v>
      </c>
      <c r="C36" s="318" t="s">
        <v>1951</v>
      </c>
      <c r="D36" s="279">
        <v>3144</v>
      </c>
      <c r="E36" s="279">
        <v>0</v>
      </c>
      <c r="F36" s="135">
        <f t="shared" si="2"/>
        <v>3144</v>
      </c>
      <c r="G36" s="388">
        <f t="shared" si="1"/>
        <v>0.15881540679172265</v>
      </c>
    </row>
    <row r="37" spans="1:7" ht="22.5">
      <c r="A37" s="379">
        <v>3399</v>
      </c>
      <c r="B37" s="163" t="s">
        <v>1534</v>
      </c>
      <c r="C37" s="318" t="s">
        <v>714</v>
      </c>
      <c r="D37" s="279">
        <v>289.2</v>
      </c>
      <c r="E37" s="279">
        <v>0</v>
      </c>
      <c r="F37" s="135">
        <f t="shared" si="2"/>
        <v>289.2</v>
      </c>
      <c r="G37" s="388">
        <f t="shared" si="1"/>
        <v>0.014608592762139374</v>
      </c>
    </row>
    <row r="38" spans="1:11" s="283" customFormat="1" ht="15" customHeight="1">
      <c r="A38" s="376">
        <v>33</v>
      </c>
      <c r="B38" s="280" t="s">
        <v>1483</v>
      </c>
      <c r="C38" s="282" t="s">
        <v>1801</v>
      </c>
      <c r="D38" s="277">
        <f>SUM(D29:D37)</f>
        <v>75523.70000000001</v>
      </c>
      <c r="E38" s="277">
        <f>SUM(E29:E37)</f>
        <v>2505.3</v>
      </c>
      <c r="F38" s="277">
        <f>SUM(D38:E38)</f>
        <v>78029.00000000001</v>
      </c>
      <c r="G38" s="396">
        <f t="shared" si="1"/>
        <v>3.9415417864349016</v>
      </c>
      <c r="H38"/>
      <c r="I38"/>
      <c r="J38"/>
      <c r="K38"/>
    </row>
    <row r="39" spans="1:7" ht="11.25" customHeight="1">
      <c r="A39" s="399">
        <v>3419</v>
      </c>
      <c r="B39" s="163" t="s">
        <v>1484</v>
      </c>
      <c r="C39" s="318" t="s">
        <v>1535</v>
      </c>
      <c r="D39" s="135">
        <v>59891.2</v>
      </c>
      <c r="E39" s="135">
        <v>128158.3</v>
      </c>
      <c r="F39" s="135">
        <f>SUM(D39+E39)</f>
        <v>188049.5</v>
      </c>
      <c r="G39" s="388">
        <f t="shared" si="1"/>
        <v>9.49909600492368</v>
      </c>
    </row>
    <row r="40" spans="1:7" ht="11.25" customHeight="1">
      <c r="A40" s="379">
        <v>3421</v>
      </c>
      <c r="B40" s="163" t="s">
        <v>1536</v>
      </c>
      <c r="C40" s="318">
        <v>105</v>
      </c>
      <c r="D40" s="279">
        <v>13866.8</v>
      </c>
      <c r="E40" s="279">
        <v>0</v>
      </c>
      <c r="F40" s="135">
        <f>SUM(D40+E40)</f>
        <v>13866.8</v>
      </c>
      <c r="G40" s="388">
        <f t="shared" si="1"/>
        <v>0.7004648482504643</v>
      </c>
    </row>
    <row r="41" spans="1:11" s="283" customFormat="1" ht="15" customHeight="1">
      <c r="A41" s="376">
        <v>34</v>
      </c>
      <c r="B41" s="280" t="s">
        <v>1486</v>
      </c>
      <c r="C41" s="282" t="s">
        <v>1801</v>
      </c>
      <c r="D41" s="277">
        <f>SUM(D39:D40)</f>
        <v>73758</v>
      </c>
      <c r="E41" s="277">
        <f>SUM(E39:E40)</f>
        <v>128158.3</v>
      </c>
      <c r="F41" s="277">
        <f>SUM(D41:E41)</f>
        <v>201916.3</v>
      </c>
      <c r="G41" s="396">
        <f t="shared" si="1"/>
        <v>10.199560853174145</v>
      </c>
      <c r="H41"/>
      <c r="I41"/>
      <c r="J41"/>
      <c r="K41"/>
    </row>
    <row r="42" spans="1:11" ht="24.75" customHeight="1">
      <c r="A42" s="380">
        <v>3539</v>
      </c>
      <c r="B42" s="164" t="s">
        <v>1353</v>
      </c>
      <c r="C42" s="291" t="s">
        <v>717</v>
      </c>
      <c r="D42" s="135">
        <v>15141.8</v>
      </c>
      <c r="E42" s="135">
        <v>155</v>
      </c>
      <c r="F42" s="135">
        <f>SUM(D42+E42)</f>
        <v>15296.8</v>
      </c>
      <c r="G42" s="388">
        <f aca="true" t="shared" si="3" ref="G42:G78">(F42/$F$91)*100</f>
        <v>0.7726995911614578</v>
      </c>
      <c r="H42" s="9"/>
      <c r="I42" s="9"/>
      <c r="J42" s="9"/>
      <c r="K42" s="9"/>
    </row>
    <row r="43" spans="1:11" ht="24.75" customHeight="1">
      <c r="A43" s="380">
        <v>3541</v>
      </c>
      <c r="B43" s="164" t="s">
        <v>1194</v>
      </c>
      <c r="C43" s="291" t="s">
        <v>1829</v>
      </c>
      <c r="D43" s="135">
        <v>405.1</v>
      </c>
      <c r="E43" s="135">
        <v>0</v>
      </c>
      <c r="F43" s="135">
        <f>SUM(D43+E43)</f>
        <v>405.1</v>
      </c>
      <c r="G43" s="388">
        <f t="shared" si="3"/>
        <v>0.020463142904366047</v>
      </c>
      <c r="H43" s="9"/>
      <c r="I43" s="9"/>
      <c r="J43" s="9"/>
      <c r="K43" s="9"/>
    </row>
    <row r="44" spans="1:11" ht="11.25" customHeight="1">
      <c r="A44" s="380">
        <v>3599</v>
      </c>
      <c r="B44" s="164" t="s">
        <v>702</v>
      </c>
      <c r="C44" s="291" t="s">
        <v>1822</v>
      </c>
      <c r="D44" s="135">
        <v>133.5</v>
      </c>
      <c r="E44" s="135">
        <v>0</v>
      </c>
      <c r="F44" s="135">
        <f>SUM(D44+E44)</f>
        <v>133.5</v>
      </c>
      <c r="G44" s="388">
        <f t="shared" si="3"/>
        <v>0.006743593131900438</v>
      </c>
      <c r="H44" s="9"/>
      <c r="I44" s="9"/>
      <c r="J44" s="9"/>
      <c r="K44" s="9"/>
    </row>
    <row r="45" spans="1:11" s="283" customFormat="1" ht="15" customHeight="1">
      <c r="A45" s="376">
        <v>35</v>
      </c>
      <c r="B45" s="280" t="s">
        <v>1354</v>
      </c>
      <c r="C45" s="282" t="s">
        <v>1801</v>
      </c>
      <c r="D45" s="277">
        <f>SUM(D42:D44)</f>
        <v>15680.4</v>
      </c>
      <c r="E45" s="277">
        <f>SUM(E42)</f>
        <v>155</v>
      </c>
      <c r="F45" s="277">
        <f>SUM(D45:E45)</f>
        <v>15835.4</v>
      </c>
      <c r="G45" s="396">
        <f t="shared" si="3"/>
        <v>0.7999063271977241</v>
      </c>
      <c r="H45"/>
      <c r="I45"/>
      <c r="J45"/>
      <c r="K45"/>
    </row>
    <row r="46" spans="1:7" ht="11.25" customHeight="1">
      <c r="A46" s="379">
        <v>3612</v>
      </c>
      <c r="B46" s="163" t="s">
        <v>1537</v>
      </c>
      <c r="C46" s="318" t="s">
        <v>1277</v>
      </c>
      <c r="D46" s="279">
        <v>24386.9</v>
      </c>
      <c r="E46" s="279">
        <v>10786</v>
      </c>
      <c r="F46" s="135">
        <f aca="true" t="shared" si="4" ref="F46:F77">SUM(D46+E46)</f>
        <v>35172.9</v>
      </c>
      <c r="G46" s="388">
        <f t="shared" si="3"/>
        <v>1.7767170551986584</v>
      </c>
    </row>
    <row r="47" spans="1:7" ht="11.25" customHeight="1">
      <c r="A47" s="379">
        <v>3631</v>
      </c>
      <c r="B47" s="163" t="s">
        <v>1487</v>
      </c>
      <c r="C47" s="318" t="s">
        <v>710</v>
      </c>
      <c r="D47" s="279">
        <v>0</v>
      </c>
      <c r="E47" s="279">
        <v>660.9</v>
      </c>
      <c r="F47" s="135">
        <f t="shared" si="4"/>
        <v>660.9</v>
      </c>
      <c r="G47" s="388">
        <f t="shared" si="3"/>
        <v>0.03338457453837452</v>
      </c>
    </row>
    <row r="48" spans="1:7" ht="11.25" customHeight="1">
      <c r="A48" s="379">
        <v>3632</v>
      </c>
      <c r="B48" s="163" t="s">
        <v>1488</v>
      </c>
      <c r="C48" s="318" t="s">
        <v>714</v>
      </c>
      <c r="D48" s="279">
        <v>20.7</v>
      </c>
      <c r="E48" s="279">
        <v>0</v>
      </c>
      <c r="F48" s="135">
        <f t="shared" si="4"/>
        <v>20.7</v>
      </c>
      <c r="G48" s="402">
        <f t="shared" si="3"/>
        <v>0.0010456357889913038</v>
      </c>
    </row>
    <row r="49" spans="1:7" ht="11.25" customHeight="1">
      <c r="A49" s="379">
        <v>3635</v>
      </c>
      <c r="B49" s="163" t="s">
        <v>1538</v>
      </c>
      <c r="C49" s="318" t="s">
        <v>1193</v>
      </c>
      <c r="D49" s="279">
        <v>5717.1</v>
      </c>
      <c r="E49" s="279">
        <v>1618</v>
      </c>
      <c r="F49" s="135">
        <f t="shared" si="4"/>
        <v>7335.1</v>
      </c>
      <c r="G49" s="388">
        <f t="shared" si="3"/>
        <v>0.3705238200884112</v>
      </c>
    </row>
    <row r="50" spans="1:7" ht="20.25" customHeight="1">
      <c r="A50" s="379">
        <v>3639</v>
      </c>
      <c r="B50" s="163" t="s">
        <v>1489</v>
      </c>
      <c r="C50" s="291" t="s">
        <v>715</v>
      </c>
      <c r="D50" s="279">
        <v>69828.4</v>
      </c>
      <c r="E50" s="279">
        <v>20263.7</v>
      </c>
      <c r="F50" s="135">
        <f t="shared" si="4"/>
        <v>90092.09999999999</v>
      </c>
      <c r="G50" s="388">
        <f t="shared" si="3"/>
        <v>4.550894882385673</v>
      </c>
    </row>
    <row r="51" spans="1:11" s="283" customFormat="1" ht="23.25" customHeight="1">
      <c r="A51" s="376">
        <v>36</v>
      </c>
      <c r="B51" s="280" t="s">
        <v>1491</v>
      </c>
      <c r="C51" s="297" t="s">
        <v>1801</v>
      </c>
      <c r="D51" s="277">
        <f>SUM(D46:D50)</f>
        <v>99953.1</v>
      </c>
      <c r="E51" s="277">
        <f>SUM(E46:E50)</f>
        <v>33328.6</v>
      </c>
      <c r="F51" s="277">
        <f>SUM(D51:E51)</f>
        <v>133281.7</v>
      </c>
      <c r="G51" s="396">
        <f t="shared" si="3"/>
        <v>6.7325659680001095</v>
      </c>
      <c r="H51"/>
      <c r="I51"/>
      <c r="J51"/>
      <c r="K51"/>
    </row>
    <row r="52" spans="1:7" ht="11.25" customHeight="1">
      <c r="A52" s="379">
        <v>3722</v>
      </c>
      <c r="B52" s="163" t="s">
        <v>1539</v>
      </c>
      <c r="C52" s="318" t="s">
        <v>1841</v>
      </c>
      <c r="D52" s="279">
        <v>73312.1</v>
      </c>
      <c r="E52" s="279">
        <v>100</v>
      </c>
      <c r="F52" s="135">
        <f t="shared" si="4"/>
        <v>73412.1</v>
      </c>
      <c r="G52" s="388">
        <f t="shared" si="3"/>
        <v>3.708324594444855</v>
      </c>
    </row>
    <row r="53" spans="1:7" ht="11.25" customHeight="1">
      <c r="A53" s="379">
        <v>3729</v>
      </c>
      <c r="B53" s="163" t="s">
        <v>1540</v>
      </c>
      <c r="C53" s="318" t="s">
        <v>1841</v>
      </c>
      <c r="D53" s="279">
        <v>435.6</v>
      </c>
      <c r="E53" s="279">
        <v>0</v>
      </c>
      <c r="F53" s="135">
        <f t="shared" si="4"/>
        <v>435.6</v>
      </c>
      <c r="G53" s="388">
        <f t="shared" si="3"/>
        <v>0.0220038139944257</v>
      </c>
    </row>
    <row r="54" spans="1:7" ht="11.25" customHeight="1">
      <c r="A54" s="379">
        <v>3742</v>
      </c>
      <c r="B54" s="163" t="s">
        <v>1541</v>
      </c>
      <c r="C54" s="318" t="s">
        <v>1713</v>
      </c>
      <c r="D54" s="279">
        <v>826.2</v>
      </c>
      <c r="E54" s="279">
        <v>0</v>
      </c>
      <c r="F54" s="135">
        <f t="shared" si="4"/>
        <v>826.2</v>
      </c>
      <c r="G54" s="388">
        <f t="shared" si="3"/>
        <v>0.041734506708435516</v>
      </c>
    </row>
    <row r="55" spans="1:7" ht="11.25" customHeight="1">
      <c r="A55" s="379">
        <v>3743</v>
      </c>
      <c r="B55" s="163" t="s">
        <v>724</v>
      </c>
      <c r="C55" s="318" t="s">
        <v>1841</v>
      </c>
      <c r="D55" s="279">
        <v>0</v>
      </c>
      <c r="E55" s="279">
        <v>563.6</v>
      </c>
      <c r="F55" s="135">
        <f t="shared" si="4"/>
        <v>563.6</v>
      </c>
      <c r="G55" s="388">
        <f t="shared" si="3"/>
        <v>0.028469581192053083</v>
      </c>
    </row>
    <row r="56" spans="1:7" ht="23.25" customHeight="1">
      <c r="A56" s="379">
        <v>3744</v>
      </c>
      <c r="B56" s="163" t="s">
        <v>1185</v>
      </c>
      <c r="C56" s="318" t="s">
        <v>1623</v>
      </c>
      <c r="D56" s="279">
        <v>0</v>
      </c>
      <c r="E56" s="279">
        <v>348.9</v>
      </c>
      <c r="F56" s="135">
        <f>SUM(D56+E56)</f>
        <v>348.9</v>
      </c>
      <c r="G56" s="388">
        <f t="shared" si="3"/>
        <v>0.017624266994157773</v>
      </c>
    </row>
    <row r="57" spans="1:7" ht="11.25" customHeight="1">
      <c r="A57" s="379">
        <v>3745</v>
      </c>
      <c r="B57" s="163" t="s">
        <v>1492</v>
      </c>
      <c r="C57" s="318" t="s">
        <v>716</v>
      </c>
      <c r="D57" s="279">
        <v>32324.8</v>
      </c>
      <c r="E57" s="279">
        <v>14349.2</v>
      </c>
      <c r="F57" s="135">
        <f t="shared" si="4"/>
        <v>46674</v>
      </c>
      <c r="G57" s="388">
        <f t="shared" si="3"/>
        <v>2.3576813920473483</v>
      </c>
    </row>
    <row r="58" spans="1:7" ht="26.25" customHeight="1">
      <c r="A58" s="379">
        <v>3749</v>
      </c>
      <c r="B58" s="163" t="s">
        <v>873</v>
      </c>
      <c r="C58" s="318" t="s">
        <v>1713</v>
      </c>
      <c r="D58" s="279">
        <v>230.2</v>
      </c>
      <c r="E58" s="279">
        <v>0</v>
      </c>
      <c r="F58" s="135">
        <f t="shared" si="4"/>
        <v>230.2</v>
      </c>
      <c r="G58" s="388">
        <f t="shared" si="3"/>
        <v>0.011628278194483001</v>
      </c>
    </row>
    <row r="59" spans="1:7" ht="12.75">
      <c r="A59" s="379">
        <v>3792</v>
      </c>
      <c r="B59" s="163" t="s">
        <v>1542</v>
      </c>
      <c r="C59" s="318" t="s">
        <v>1713</v>
      </c>
      <c r="D59" s="279">
        <v>1039.7</v>
      </c>
      <c r="E59" s="279">
        <v>0</v>
      </c>
      <c r="F59" s="135">
        <f t="shared" si="4"/>
        <v>1039.7</v>
      </c>
      <c r="G59" s="388">
        <f t="shared" si="3"/>
        <v>0.05251920433885307</v>
      </c>
    </row>
    <row r="60" spans="1:11" s="283" customFormat="1" ht="15" customHeight="1">
      <c r="A60" s="376">
        <v>37</v>
      </c>
      <c r="B60" s="280" t="s">
        <v>1493</v>
      </c>
      <c r="C60" s="282" t="s">
        <v>1801</v>
      </c>
      <c r="D60" s="277">
        <f>SUM(D52:D59)</f>
        <v>108168.6</v>
      </c>
      <c r="E60" s="277">
        <f>SUM(E52:E59)</f>
        <v>15361.7</v>
      </c>
      <c r="F60" s="277">
        <f>SUM(D60:E60)</f>
        <v>123530.3</v>
      </c>
      <c r="G60" s="396">
        <f t="shared" si="3"/>
        <v>6.239985637914612</v>
      </c>
      <c r="H60"/>
      <c r="I60"/>
      <c r="J60"/>
      <c r="K60"/>
    </row>
    <row r="61" spans="1:11" s="287" customFormat="1" ht="15" customHeight="1">
      <c r="A61" s="377">
        <v>3</v>
      </c>
      <c r="B61" s="284" t="s">
        <v>1494</v>
      </c>
      <c r="C61" s="286" t="s">
        <v>1801</v>
      </c>
      <c r="D61" s="271">
        <f>SUM(D28,D38,D41,D45,D51,D60)</f>
        <v>828440.7000000001</v>
      </c>
      <c r="E61" s="271">
        <f>SUM(E28,E38,E41,E45,E51,E60)</f>
        <v>188116.1</v>
      </c>
      <c r="F61" s="271">
        <f>SUM(F28,F38,F41,F45,F51,F60)</f>
        <v>1016556.8000000003</v>
      </c>
      <c r="G61" s="398">
        <f t="shared" si="3"/>
        <v>51.35015321847707</v>
      </c>
      <c r="H61"/>
      <c r="I61"/>
      <c r="J61"/>
      <c r="K61"/>
    </row>
    <row r="62" spans="1:7" ht="11.25" customHeight="1">
      <c r="A62" s="379">
        <v>4179</v>
      </c>
      <c r="B62" s="163" t="s">
        <v>1543</v>
      </c>
      <c r="C62" s="318" t="s">
        <v>1829</v>
      </c>
      <c r="D62" s="279">
        <v>37459.5</v>
      </c>
      <c r="E62" s="279">
        <v>0</v>
      </c>
      <c r="F62" s="135">
        <f t="shared" si="4"/>
        <v>37459.5</v>
      </c>
      <c r="G62" s="388">
        <f t="shared" si="3"/>
        <v>1.8922219245275238</v>
      </c>
    </row>
    <row r="63" spans="1:7" ht="11.25" customHeight="1">
      <c r="A63" s="379">
        <v>4180</v>
      </c>
      <c r="B63" s="163" t="s">
        <v>1544</v>
      </c>
      <c r="C63" s="318" t="s">
        <v>1829</v>
      </c>
      <c r="D63" s="279">
        <v>20045.7</v>
      </c>
      <c r="E63" s="279">
        <v>0</v>
      </c>
      <c r="F63" s="135">
        <f t="shared" si="4"/>
        <v>20045.7</v>
      </c>
      <c r="G63" s="388">
        <f t="shared" si="3"/>
        <v>1.0125846055740568</v>
      </c>
    </row>
    <row r="64" spans="1:7" ht="24" customHeight="1">
      <c r="A64" s="379">
        <v>4199</v>
      </c>
      <c r="B64" s="163" t="s">
        <v>1195</v>
      </c>
      <c r="C64" s="318" t="s">
        <v>1829</v>
      </c>
      <c r="D64" s="279">
        <v>8436</v>
      </c>
      <c r="E64" s="279">
        <v>0</v>
      </c>
      <c r="F64" s="135">
        <f>SUM(D64+E64)</f>
        <v>8436</v>
      </c>
      <c r="G64" s="388">
        <f t="shared" si="3"/>
        <v>0.42613446936862986</v>
      </c>
    </row>
    <row r="65" spans="1:11" s="283" customFormat="1" ht="22.5" customHeight="1">
      <c r="A65" s="383">
        <v>41</v>
      </c>
      <c r="B65" s="295" t="s">
        <v>1545</v>
      </c>
      <c r="C65" s="282" t="s">
        <v>1801</v>
      </c>
      <c r="D65" s="277">
        <f>SUM(D62:D64)</f>
        <v>65941.2</v>
      </c>
      <c r="E65" s="277">
        <f>SUM(E62:E64)</f>
        <v>0</v>
      </c>
      <c r="F65" s="277">
        <f>SUM(D65:E65)</f>
        <v>65941.2</v>
      </c>
      <c r="G65" s="396">
        <f t="shared" si="3"/>
        <v>3.33094099947021</v>
      </c>
      <c r="H65"/>
      <c r="I65"/>
      <c r="J65"/>
      <c r="K65"/>
    </row>
    <row r="66" spans="1:7" ht="23.25" customHeight="1">
      <c r="A66" s="379">
        <v>4312</v>
      </c>
      <c r="B66" s="163" t="s">
        <v>1546</v>
      </c>
      <c r="C66" s="291" t="s">
        <v>718</v>
      </c>
      <c r="D66" s="279">
        <v>33524.9</v>
      </c>
      <c r="E66" s="279">
        <v>66239.7</v>
      </c>
      <c r="F66" s="135">
        <f t="shared" si="4"/>
        <v>99764.6</v>
      </c>
      <c r="G66" s="388">
        <f t="shared" si="3"/>
        <v>5.039489673159509</v>
      </c>
    </row>
    <row r="67" spans="1:7" ht="23.25" customHeight="1">
      <c r="A67" s="379">
        <v>4319</v>
      </c>
      <c r="B67" s="163" t="s">
        <v>1284</v>
      </c>
      <c r="C67" s="318" t="s">
        <v>1829</v>
      </c>
      <c r="D67" s="279">
        <v>3951.1</v>
      </c>
      <c r="E67" s="279">
        <v>0</v>
      </c>
      <c r="F67" s="135">
        <f t="shared" si="4"/>
        <v>3951.1</v>
      </c>
      <c r="G67" s="388">
        <f t="shared" si="3"/>
        <v>0.19958509980113723</v>
      </c>
    </row>
    <row r="68" spans="1:7" ht="23.25" customHeight="1">
      <c r="A68" s="379">
        <v>4341</v>
      </c>
      <c r="B68" s="163" t="s">
        <v>1285</v>
      </c>
      <c r="C68" s="318" t="s">
        <v>1829</v>
      </c>
      <c r="D68" s="279">
        <v>2727.5</v>
      </c>
      <c r="E68" s="279">
        <v>0</v>
      </c>
      <c r="F68" s="135">
        <f t="shared" si="4"/>
        <v>2727.5</v>
      </c>
      <c r="G68" s="388">
        <f t="shared" si="3"/>
        <v>0.13777640649631792</v>
      </c>
    </row>
    <row r="69" spans="1:7" ht="23.25" customHeight="1">
      <c r="A69" s="379">
        <v>4342</v>
      </c>
      <c r="B69" s="163" t="s">
        <v>725</v>
      </c>
      <c r="C69" s="318" t="s">
        <v>1829</v>
      </c>
      <c r="D69" s="279">
        <v>95.9</v>
      </c>
      <c r="E69" s="279">
        <v>0</v>
      </c>
      <c r="F69" s="135">
        <f t="shared" si="4"/>
        <v>95.9</v>
      </c>
      <c r="G69" s="402">
        <f t="shared" si="3"/>
        <v>0.004844274017597393</v>
      </c>
    </row>
    <row r="70" spans="1:7" ht="23.25" customHeight="1">
      <c r="A70" s="379">
        <v>4399</v>
      </c>
      <c r="B70" s="163" t="s">
        <v>1548</v>
      </c>
      <c r="C70" s="318" t="s">
        <v>1829</v>
      </c>
      <c r="D70" s="279">
        <v>6.1</v>
      </c>
      <c r="E70" s="279">
        <v>0</v>
      </c>
      <c r="F70" s="135">
        <f t="shared" si="4"/>
        <v>6.1</v>
      </c>
      <c r="G70" s="403">
        <f t="shared" si="3"/>
        <v>0.00030813421801193007</v>
      </c>
    </row>
    <row r="71" spans="1:11" s="283" customFormat="1" ht="33" customHeight="1">
      <c r="A71" s="376">
        <v>43</v>
      </c>
      <c r="B71" s="280" t="s">
        <v>1507</v>
      </c>
      <c r="C71" s="282" t="s">
        <v>1801</v>
      </c>
      <c r="D71" s="277">
        <f>SUM(D66:D70)</f>
        <v>40305.5</v>
      </c>
      <c r="E71" s="277">
        <f>SUM(E66:E70)</f>
        <v>66239.7</v>
      </c>
      <c r="F71" s="277">
        <f>SUM(D71:E71)</f>
        <v>106545.2</v>
      </c>
      <c r="G71" s="396">
        <f t="shared" si="3"/>
        <v>5.382003587692573</v>
      </c>
      <c r="H71"/>
      <c r="I71"/>
      <c r="J71"/>
      <c r="K71"/>
    </row>
    <row r="72" spans="1:11" s="287" customFormat="1" ht="12.75">
      <c r="A72" s="377">
        <v>4</v>
      </c>
      <c r="B72" s="284" t="s">
        <v>1508</v>
      </c>
      <c r="C72" s="286" t="s">
        <v>1801</v>
      </c>
      <c r="D72" s="271">
        <f>SUM(D65,D71)</f>
        <v>106246.7</v>
      </c>
      <c r="E72" s="271">
        <f>SUM(E65,E71)</f>
        <v>66239.7</v>
      </c>
      <c r="F72" s="271">
        <f>SUM(D72:E72)</f>
        <v>172486.4</v>
      </c>
      <c r="G72" s="398">
        <f t="shared" si="3"/>
        <v>8.712944587162784</v>
      </c>
      <c r="H72"/>
      <c r="I72"/>
      <c r="J72"/>
      <c r="K72"/>
    </row>
    <row r="73" spans="1:7" ht="11.25" customHeight="1">
      <c r="A73" s="379">
        <v>5299</v>
      </c>
      <c r="B73" s="163" t="s">
        <v>30</v>
      </c>
      <c r="C73" s="318" t="s">
        <v>1834</v>
      </c>
      <c r="D73" s="279">
        <v>9113.8</v>
      </c>
      <c r="E73" s="279">
        <v>0</v>
      </c>
      <c r="F73" s="135">
        <f>SUM(D73+E73)</f>
        <v>9113.8</v>
      </c>
      <c r="G73" s="388">
        <f t="shared" si="3"/>
        <v>0.46037272723231615</v>
      </c>
    </row>
    <row r="74" spans="1:11" s="283" customFormat="1" ht="15" customHeight="1">
      <c r="A74" s="383">
        <v>52</v>
      </c>
      <c r="B74" s="295" t="s">
        <v>31</v>
      </c>
      <c r="C74" s="282" t="s">
        <v>1801</v>
      </c>
      <c r="D74" s="277">
        <f>SUM(D73)</f>
        <v>9113.8</v>
      </c>
      <c r="E74" s="277">
        <f>SUM(E73)</f>
        <v>0</v>
      </c>
      <c r="F74" s="277">
        <f>SUM(D74:E74)</f>
        <v>9113.8</v>
      </c>
      <c r="G74" s="396">
        <f t="shared" si="3"/>
        <v>0.46037272723231615</v>
      </c>
      <c r="H74"/>
      <c r="I74"/>
      <c r="J74"/>
      <c r="K74"/>
    </row>
    <row r="75" spans="1:7" ht="11.25" customHeight="1">
      <c r="A75" s="379">
        <v>5311</v>
      </c>
      <c r="B75" s="163" t="s">
        <v>1549</v>
      </c>
      <c r="C75" s="318" t="s">
        <v>1278</v>
      </c>
      <c r="D75" s="279">
        <v>32103.3</v>
      </c>
      <c r="E75" s="279"/>
      <c r="F75" s="135">
        <f t="shared" si="4"/>
        <v>32103.3</v>
      </c>
      <c r="G75" s="388">
        <f t="shared" si="3"/>
        <v>1.6216598755905567</v>
      </c>
    </row>
    <row r="76" spans="1:11" s="283" customFormat="1" ht="15" customHeight="1">
      <c r="A76" s="383">
        <v>53</v>
      </c>
      <c r="B76" s="295" t="s">
        <v>1549</v>
      </c>
      <c r="C76" s="282" t="s">
        <v>1801</v>
      </c>
      <c r="D76" s="277">
        <f>SUM(D75)</f>
        <v>32103.3</v>
      </c>
      <c r="E76" s="277">
        <f>SUM(E75)</f>
        <v>0</v>
      </c>
      <c r="F76" s="277">
        <f>SUM(D76:E76)</f>
        <v>32103.3</v>
      </c>
      <c r="G76" s="396">
        <f t="shared" si="3"/>
        <v>1.6216598755905567</v>
      </c>
      <c r="H76"/>
      <c r="I76"/>
      <c r="J76"/>
      <c r="K76"/>
    </row>
    <row r="77" spans="1:7" ht="11.25" customHeight="1">
      <c r="A77" s="379">
        <v>5512</v>
      </c>
      <c r="B77" s="163" t="s">
        <v>1550</v>
      </c>
      <c r="C77" s="318" t="s">
        <v>1834</v>
      </c>
      <c r="D77" s="279">
        <v>99.9</v>
      </c>
      <c r="E77" s="279">
        <v>0</v>
      </c>
      <c r="F77" s="135">
        <f t="shared" si="4"/>
        <v>99.9</v>
      </c>
      <c r="G77" s="402">
        <f t="shared" si="3"/>
        <v>0.0050463292425232485</v>
      </c>
    </row>
    <row r="78" spans="1:11" s="283" customFormat="1" ht="21" customHeight="1">
      <c r="A78" s="383">
        <v>55</v>
      </c>
      <c r="B78" s="295" t="s">
        <v>1551</v>
      </c>
      <c r="C78" s="282" t="s">
        <v>1801</v>
      </c>
      <c r="D78" s="277">
        <f>SUM(D77)</f>
        <v>99.9</v>
      </c>
      <c r="E78" s="277">
        <f>SUM(E77)</f>
        <v>0</v>
      </c>
      <c r="F78" s="277">
        <f>SUM(D78:E78)</f>
        <v>99.9</v>
      </c>
      <c r="G78" s="404">
        <f t="shared" si="3"/>
        <v>0.0050463292425232485</v>
      </c>
      <c r="H78"/>
      <c r="I78"/>
      <c r="J78"/>
      <c r="K78"/>
    </row>
    <row r="79" spans="1:11" s="287" customFormat="1" ht="15" customHeight="1">
      <c r="A79" s="397">
        <v>5</v>
      </c>
      <c r="B79" s="317" t="s">
        <v>1552</v>
      </c>
      <c r="C79" s="286" t="s">
        <v>1801</v>
      </c>
      <c r="D79" s="271">
        <f>SUM(D78,D76,D74)</f>
        <v>41317</v>
      </c>
      <c r="E79" s="271">
        <f>SUM(E78,E76)</f>
        <v>0</v>
      </c>
      <c r="F79" s="271">
        <f>SUM(D79:E79)</f>
        <v>41317</v>
      </c>
      <c r="G79" s="398">
        <f>(F79/$F$91)*100</f>
        <v>2.0870789320653964</v>
      </c>
      <c r="H79"/>
      <c r="I79"/>
      <c r="J79"/>
      <c r="K79"/>
    </row>
    <row r="80" spans="1:7" ht="11.25" customHeight="1">
      <c r="A80" s="379">
        <v>6112</v>
      </c>
      <c r="B80" s="163" t="s">
        <v>1553</v>
      </c>
      <c r="C80" s="318" t="s">
        <v>1279</v>
      </c>
      <c r="D80" s="279">
        <v>4139.4</v>
      </c>
      <c r="E80" s="279">
        <v>0</v>
      </c>
      <c r="F80" s="135">
        <f>SUM(D80+E80)</f>
        <v>4139.4</v>
      </c>
      <c r="G80" s="388">
        <f aca="true" t="shared" si="5" ref="G80:G90">(F80/$F$91)*100</f>
        <v>0.20909684951452184</v>
      </c>
    </row>
    <row r="81" spans="1:7" ht="11.25" customHeight="1">
      <c r="A81" s="379">
        <v>6114</v>
      </c>
      <c r="B81" s="163" t="s">
        <v>726</v>
      </c>
      <c r="C81" s="318" t="s">
        <v>727</v>
      </c>
      <c r="D81" s="279">
        <v>4220.4</v>
      </c>
      <c r="E81" s="279">
        <v>0</v>
      </c>
      <c r="F81" s="135">
        <f>SUM(D81+E81)</f>
        <v>4220.4</v>
      </c>
      <c r="G81" s="388">
        <f t="shared" si="5"/>
        <v>0.21318846781927045</v>
      </c>
    </row>
    <row r="82" spans="1:7" ht="11.25" customHeight="1">
      <c r="A82" s="379">
        <v>6115</v>
      </c>
      <c r="B82" s="163" t="s">
        <v>728</v>
      </c>
      <c r="C82" s="318" t="s">
        <v>1834</v>
      </c>
      <c r="D82" s="279">
        <v>4555.8</v>
      </c>
      <c r="E82" s="279">
        <v>0</v>
      </c>
      <c r="F82" s="135">
        <f>SUM(D82+E82)</f>
        <v>4555.8</v>
      </c>
      <c r="G82" s="388">
        <f t="shared" si="5"/>
        <v>0.2301307984293035</v>
      </c>
    </row>
    <row r="83" spans="1:7" ht="19.5">
      <c r="A83" s="379">
        <v>6171</v>
      </c>
      <c r="B83" s="163" t="s">
        <v>1509</v>
      </c>
      <c r="C83" s="291" t="s">
        <v>719</v>
      </c>
      <c r="D83" s="279">
        <v>158820.6</v>
      </c>
      <c r="E83" s="279">
        <v>12371.1</v>
      </c>
      <c r="F83" s="135">
        <f aca="true" t="shared" si="6" ref="F83:F88">SUM(D83+E83)</f>
        <v>171191.7</v>
      </c>
      <c r="G83" s="388">
        <f t="shared" si="5"/>
        <v>8.647544362234907</v>
      </c>
    </row>
    <row r="84" spans="1:11" s="283" customFormat="1" ht="21.75">
      <c r="A84" s="376">
        <v>61</v>
      </c>
      <c r="B84" s="280" t="s">
        <v>1510</v>
      </c>
      <c r="C84" s="282" t="s">
        <v>1801</v>
      </c>
      <c r="D84" s="277">
        <f>SUM(D80:D83)</f>
        <v>171736.2</v>
      </c>
      <c r="E84" s="277">
        <f>SUM(E80:E83)</f>
        <v>12371.1</v>
      </c>
      <c r="F84" s="277">
        <f>SUM(D84:E84)</f>
        <v>184107.30000000002</v>
      </c>
      <c r="G84" s="396">
        <f t="shared" si="5"/>
        <v>9.299960477998004</v>
      </c>
      <c r="H84"/>
      <c r="I84"/>
      <c r="J84"/>
      <c r="K84"/>
    </row>
    <row r="85" spans="1:7" ht="11.25" customHeight="1">
      <c r="A85" s="379">
        <v>6310</v>
      </c>
      <c r="B85" s="163" t="s">
        <v>1511</v>
      </c>
      <c r="C85" s="318" t="s">
        <v>1779</v>
      </c>
      <c r="D85" s="279">
        <v>11301.9</v>
      </c>
      <c r="E85" s="279">
        <v>0</v>
      </c>
      <c r="F85" s="135">
        <f t="shared" si="6"/>
        <v>11301.9</v>
      </c>
      <c r="G85" s="388">
        <f t="shared" si="5"/>
        <v>0.5709019866473825</v>
      </c>
    </row>
    <row r="86" spans="1:11" s="283" customFormat="1" ht="15" customHeight="1">
      <c r="A86" s="386">
        <v>63</v>
      </c>
      <c r="B86" s="280" t="s">
        <v>1513</v>
      </c>
      <c r="C86" s="282" t="s">
        <v>1801</v>
      </c>
      <c r="D86" s="277">
        <f>SUM(D85)</f>
        <v>11301.9</v>
      </c>
      <c r="E86" s="277">
        <f>SUM(E85)</f>
        <v>0</v>
      </c>
      <c r="F86" s="277">
        <f>SUM(D86:E86)</f>
        <v>11301.9</v>
      </c>
      <c r="G86" s="396">
        <f t="shared" si="5"/>
        <v>0.5709019866473825</v>
      </c>
      <c r="H86"/>
      <c r="I86"/>
      <c r="J86"/>
      <c r="K86"/>
    </row>
    <row r="87" spans="1:11" ht="11.25" customHeight="1">
      <c r="A87" s="387">
        <v>6402</v>
      </c>
      <c r="B87" s="164" t="s">
        <v>1351</v>
      </c>
      <c r="C87" s="270" t="s">
        <v>1779</v>
      </c>
      <c r="D87" s="135">
        <v>412.2</v>
      </c>
      <c r="E87" s="135">
        <v>0</v>
      </c>
      <c r="F87" s="135">
        <f>SUM(D87+E87)</f>
        <v>412.2</v>
      </c>
      <c r="G87" s="388">
        <f t="shared" si="5"/>
        <v>0.02082179092860944</v>
      </c>
      <c r="H87" s="9"/>
      <c r="I87" s="9"/>
      <c r="J87" s="9"/>
      <c r="K87" s="9"/>
    </row>
    <row r="88" spans="1:7" ht="11.25" customHeight="1">
      <c r="A88" s="399">
        <v>6409</v>
      </c>
      <c r="B88" s="163" t="s">
        <v>1554</v>
      </c>
      <c r="C88" s="318" t="s">
        <v>1355</v>
      </c>
      <c r="D88" s="279">
        <v>68245</v>
      </c>
      <c r="E88" s="279">
        <v>293.2</v>
      </c>
      <c r="F88" s="135">
        <f t="shared" si="6"/>
        <v>68538.2</v>
      </c>
      <c r="G88" s="388">
        <f t="shared" si="5"/>
        <v>3.4621253542533226</v>
      </c>
    </row>
    <row r="89" spans="1:11" s="283" customFormat="1" ht="15" customHeight="1">
      <c r="A89" s="376">
        <v>64</v>
      </c>
      <c r="B89" s="280" t="s">
        <v>1555</v>
      </c>
      <c r="C89" s="325" t="s">
        <v>1801</v>
      </c>
      <c r="D89" s="277">
        <f>SUM(D87:D88)</f>
        <v>68657.2</v>
      </c>
      <c r="E89" s="277">
        <f>SUM(E88)</f>
        <v>293.2</v>
      </c>
      <c r="F89" s="277">
        <f>SUM(D89:E89)</f>
        <v>68950.4</v>
      </c>
      <c r="G89" s="396">
        <f t="shared" si="5"/>
        <v>3.482947145181932</v>
      </c>
      <c r="H89"/>
      <c r="I89"/>
      <c r="J89"/>
      <c r="K89"/>
    </row>
    <row r="90" spans="1:11" s="287" customFormat="1" ht="26.25" customHeight="1" thickBot="1">
      <c r="A90" s="405">
        <v>6</v>
      </c>
      <c r="B90" s="301" t="s">
        <v>1514</v>
      </c>
      <c r="C90" s="326" t="s">
        <v>1801</v>
      </c>
      <c r="D90" s="327">
        <f>SUM(D84,D86,D89)</f>
        <v>251695.3</v>
      </c>
      <c r="E90" s="327">
        <f>SUM(E89,E86,E84)</f>
        <v>12664.300000000001</v>
      </c>
      <c r="F90" s="327">
        <f>SUM(D90:E90)</f>
        <v>264359.6</v>
      </c>
      <c r="G90" s="406">
        <f t="shared" si="5"/>
        <v>13.353809609827316</v>
      </c>
      <c r="H90"/>
      <c r="I90"/>
      <c r="J90"/>
      <c r="K90"/>
    </row>
    <row r="91" spans="1:11" s="201" customFormat="1" ht="19.5" customHeight="1" thickBot="1" thickTop="1">
      <c r="A91" s="852" t="s">
        <v>1446</v>
      </c>
      <c r="B91" s="853"/>
      <c r="C91" s="407" t="s">
        <v>1801</v>
      </c>
      <c r="D91" s="392">
        <f>SUM(D5,D23,D61,D72,D79,D90)</f>
        <v>1447173.4000000001</v>
      </c>
      <c r="E91" s="392">
        <f>SUM(E5,E23,E61,E72,E79,E90)</f>
        <v>532483.4</v>
      </c>
      <c r="F91" s="392">
        <f>SUM(D91:E91)</f>
        <v>1979656.8000000003</v>
      </c>
      <c r="G91" s="408">
        <f>SUM(G90,G79,G72,G61,G23,G5)</f>
        <v>100</v>
      </c>
      <c r="H91" s="158"/>
      <c r="I91" s="158"/>
      <c r="J91" s="158"/>
      <c r="K91" s="158"/>
    </row>
    <row r="92" spans="1:11" ht="12" customHeight="1" thickTop="1">
      <c r="A92" s="35"/>
      <c r="B92" s="586"/>
      <c r="C92" s="218"/>
      <c r="D92" s="11"/>
      <c r="E92" s="11"/>
      <c r="F92" s="11"/>
      <c r="G92" s="11"/>
      <c r="H92" s="1"/>
      <c r="I92" s="1"/>
      <c r="J92" s="1"/>
      <c r="K92" s="1"/>
    </row>
  </sheetData>
  <mergeCells count="4">
    <mergeCell ref="A1:A2"/>
    <mergeCell ref="B1:B2"/>
    <mergeCell ref="C1:C2"/>
    <mergeCell ref="A91:B91"/>
  </mergeCells>
  <printOptions/>
  <pageMargins left="0.67" right="0.61" top="1.12" bottom="1" header="0.4921259845" footer="0.4921259845"/>
  <pageSetup firstPageNumber="30" useFirstPageNumber="1" horizontalDpi="600" verticalDpi="600" orientation="portrait" paperSize="9" r:id="rId2"/>
  <headerFooter alignWithMargins="0">
    <oddHeader>&amp;C&amp;"Arial CE,tučné"&amp;12PŘEHLED HOSPODAŘENÍ ZA  ROK &amp;U2002 &amp;U -  SKUTEČNÉ VÝDAJE DLE PARAGRAFŮ</oddHeader>
    <oddFooter>&amp;C&amp;P&amp;RSkutečné výdaje dle paragrafů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G52" sqref="G52"/>
      <selection activeCell="A1" sqref="A1"/>
    </sheetView>
  </sheetViews>
  <sheetFormatPr defaultColWidth="9.00390625" defaultRowHeight="12.75"/>
  <cols>
    <col min="1" max="1" width="9.125" style="30" customWidth="1"/>
    <col min="2" max="2" width="43.25390625" style="1" customWidth="1"/>
    <col min="3" max="3" width="10.625" style="1" customWidth="1"/>
    <col min="4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854" t="s">
        <v>1388</v>
      </c>
      <c r="B1" s="844" t="s">
        <v>1448</v>
      </c>
      <c r="C1" s="858" t="s">
        <v>1267</v>
      </c>
      <c r="D1" s="858"/>
      <c r="E1" s="859"/>
    </row>
    <row r="2" spans="1:6" s="186" customFormat="1" ht="34.5" customHeight="1">
      <c r="A2" s="855"/>
      <c r="B2" s="857"/>
      <c r="C2" s="330" t="s">
        <v>1763</v>
      </c>
      <c r="D2" s="487" t="s">
        <v>1764</v>
      </c>
      <c r="E2" s="409" t="s">
        <v>216</v>
      </c>
      <c r="F2"/>
    </row>
    <row r="3" spans="1:5" ht="12" customHeight="1">
      <c r="A3" s="856"/>
      <c r="B3" s="845"/>
      <c r="C3" s="331" t="s">
        <v>1380</v>
      </c>
      <c r="D3" s="488" t="s">
        <v>1380</v>
      </c>
      <c r="E3" s="410" t="s">
        <v>1380</v>
      </c>
    </row>
    <row r="4" spans="1:6" s="121" customFormat="1" ht="12.75" customHeight="1">
      <c r="A4" s="411" t="s">
        <v>1389</v>
      </c>
      <c r="B4" s="333" t="s">
        <v>896</v>
      </c>
      <c r="C4" s="334">
        <v>751145</v>
      </c>
      <c r="D4" s="335">
        <v>751145</v>
      </c>
      <c r="E4" s="412">
        <v>791653.1</v>
      </c>
      <c r="F4"/>
    </row>
    <row r="5" spans="1:7" ht="10.5" customHeight="1">
      <c r="A5" s="399">
        <v>2111</v>
      </c>
      <c r="B5" s="144" t="s">
        <v>1844</v>
      </c>
      <c r="C5" s="144">
        <v>24640</v>
      </c>
      <c r="D5" s="146">
        <v>25863</v>
      </c>
      <c r="E5" s="413">
        <v>25042.3</v>
      </c>
      <c r="G5"/>
    </row>
    <row r="6" spans="1:7" ht="10.5" customHeight="1">
      <c r="A6" s="399">
        <v>2112</v>
      </c>
      <c r="B6" s="144" t="s">
        <v>1819</v>
      </c>
      <c r="C6" s="144">
        <v>400</v>
      </c>
      <c r="D6" s="146">
        <v>400</v>
      </c>
      <c r="E6" s="413">
        <v>306.7</v>
      </c>
      <c r="G6"/>
    </row>
    <row r="7" spans="1:7" ht="10.5" customHeight="1">
      <c r="A7" s="399">
        <v>2131</v>
      </c>
      <c r="B7" s="144" t="s">
        <v>1838</v>
      </c>
      <c r="C7" s="144">
        <v>3000</v>
      </c>
      <c r="D7" s="146">
        <v>3000</v>
      </c>
      <c r="E7" s="413">
        <v>3519.9</v>
      </c>
      <c r="G7"/>
    </row>
    <row r="8" spans="1:7" ht="10.5" customHeight="1">
      <c r="A8" s="399">
        <v>2132</v>
      </c>
      <c r="B8" s="144" t="s">
        <v>1390</v>
      </c>
      <c r="C8" s="144">
        <v>51098</v>
      </c>
      <c r="D8" s="146">
        <v>71793</v>
      </c>
      <c r="E8" s="413">
        <v>72616.1</v>
      </c>
      <c r="G8"/>
    </row>
    <row r="9" spans="1:7" ht="10.5" customHeight="1">
      <c r="A9" s="399">
        <v>2141</v>
      </c>
      <c r="B9" s="144" t="s">
        <v>1815</v>
      </c>
      <c r="C9" s="144">
        <v>4010</v>
      </c>
      <c r="D9" s="146">
        <v>4969.9</v>
      </c>
      <c r="E9" s="413">
        <v>5841.5</v>
      </c>
      <c r="G9"/>
    </row>
    <row r="10" spans="1:5" ht="10.5" customHeight="1">
      <c r="A10" s="399">
        <v>2142</v>
      </c>
      <c r="B10" s="144" t="s">
        <v>1348</v>
      </c>
      <c r="C10" s="144">
        <v>10000</v>
      </c>
      <c r="D10" s="146">
        <v>38300</v>
      </c>
      <c r="E10" s="413">
        <v>58157.1</v>
      </c>
    </row>
    <row r="11" spans="1:5" ht="10.5" customHeight="1">
      <c r="A11" s="399">
        <v>2210</v>
      </c>
      <c r="B11" s="144" t="s">
        <v>1812</v>
      </c>
      <c r="C11" s="144">
        <v>4120</v>
      </c>
      <c r="D11" s="146">
        <v>4120</v>
      </c>
      <c r="E11" s="413">
        <v>3234.2</v>
      </c>
    </row>
    <row r="12" spans="1:5" ht="10.5" customHeight="1">
      <c r="A12" s="399">
        <v>2222</v>
      </c>
      <c r="B12" s="2" t="s">
        <v>876</v>
      </c>
      <c r="C12" s="144">
        <v>0</v>
      </c>
      <c r="D12" s="146">
        <v>464</v>
      </c>
      <c r="E12" s="413">
        <v>464</v>
      </c>
    </row>
    <row r="13" spans="1:5" ht="10.5" customHeight="1">
      <c r="A13" s="399">
        <v>2229</v>
      </c>
      <c r="B13" s="144" t="s">
        <v>1391</v>
      </c>
      <c r="C13" s="144">
        <v>0</v>
      </c>
      <c r="D13" s="146">
        <v>1352</v>
      </c>
      <c r="E13" s="413">
        <v>1352</v>
      </c>
    </row>
    <row r="14" spans="1:5" ht="10.5" customHeight="1">
      <c r="A14" s="399">
        <v>2310</v>
      </c>
      <c r="B14" s="154" t="s">
        <v>1276</v>
      </c>
      <c r="C14" s="144">
        <v>5</v>
      </c>
      <c r="D14" s="146">
        <v>5</v>
      </c>
      <c r="E14" s="413">
        <v>713.9</v>
      </c>
    </row>
    <row r="15" spans="1:5" ht="10.5" customHeight="1">
      <c r="A15" s="399">
        <v>2321</v>
      </c>
      <c r="B15" s="2" t="s">
        <v>881</v>
      </c>
      <c r="C15" s="144">
        <v>0</v>
      </c>
      <c r="D15" s="146">
        <v>17588.8</v>
      </c>
      <c r="E15" s="413">
        <v>21875.6</v>
      </c>
    </row>
    <row r="16" spans="1:5" ht="10.5" customHeight="1">
      <c r="A16" s="399">
        <v>2322</v>
      </c>
      <c r="B16" s="144" t="s">
        <v>1379</v>
      </c>
      <c r="C16" s="144">
        <v>0</v>
      </c>
      <c r="D16" s="146">
        <v>50047</v>
      </c>
      <c r="E16" s="413">
        <v>49528</v>
      </c>
    </row>
    <row r="17" spans="1:5" ht="10.5" customHeight="1">
      <c r="A17" s="399">
        <v>2324</v>
      </c>
      <c r="B17" s="144" t="s">
        <v>1392</v>
      </c>
      <c r="C17" s="144">
        <v>262</v>
      </c>
      <c r="D17" s="146">
        <v>262</v>
      </c>
      <c r="E17" s="413">
        <v>4955.4</v>
      </c>
    </row>
    <row r="18" spans="1:5" ht="10.5" customHeight="1">
      <c r="A18" s="399">
        <v>2329</v>
      </c>
      <c r="B18" s="144" t="s">
        <v>1820</v>
      </c>
      <c r="C18" s="144">
        <v>4790</v>
      </c>
      <c r="D18" s="146">
        <v>5037</v>
      </c>
      <c r="E18" s="413">
        <v>64848.8</v>
      </c>
    </row>
    <row r="19" spans="1:5" ht="10.5" customHeight="1">
      <c r="A19" s="399">
        <v>2431</v>
      </c>
      <c r="B19" s="144" t="s">
        <v>132</v>
      </c>
      <c r="C19" s="144">
        <v>1802</v>
      </c>
      <c r="D19" s="146">
        <v>1802</v>
      </c>
      <c r="E19" s="413">
        <v>1802</v>
      </c>
    </row>
    <row r="20" spans="1:5" ht="10.5" customHeight="1" thickBot="1">
      <c r="A20" s="399">
        <v>2460</v>
      </c>
      <c r="B20" s="144" t="s">
        <v>1393</v>
      </c>
      <c r="C20" s="144">
        <v>24633</v>
      </c>
      <c r="D20" s="146">
        <v>24633</v>
      </c>
      <c r="E20" s="413">
        <v>24283</v>
      </c>
    </row>
    <row r="21" spans="1:7" s="121" customFormat="1" ht="13.5" customHeight="1" thickBot="1">
      <c r="A21" s="414"/>
      <c r="B21" s="336" t="s">
        <v>911</v>
      </c>
      <c r="C21" s="336">
        <f>SUM(C5:C20)</f>
        <v>128760</v>
      </c>
      <c r="D21" s="337">
        <f>SUM(D5:D20)</f>
        <v>249636.69999999998</v>
      </c>
      <c r="E21" s="415">
        <f>SUM(E5:E20)</f>
        <v>338540.5</v>
      </c>
      <c r="F21" s="6"/>
      <c r="G21" s="750"/>
    </row>
    <row r="22" spans="1:6" ht="11.25">
      <c r="A22" s="399">
        <v>3111</v>
      </c>
      <c r="B22" s="144" t="s">
        <v>1864</v>
      </c>
      <c r="C22" s="144">
        <v>10000</v>
      </c>
      <c r="D22" s="146">
        <v>14745</v>
      </c>
      <c r="E22" s="413">
        <v>19119.3</v>
      </c>
      <c r="F22" s="1"/>
    </row>
    <row r="23" spans="1:5" ht="12.75">
      <c r="A23" s="399">
        <v>3112</v>
      </c>
      <c r="B23" s="144" t="s">
        <v>1394</v>
      </c>
      <c r="C23" s="144">
        <v>38000</v>
      </c>
      <c r="D23" s="146">
        <v>43000</v>
      </c>
      <c r="E23" s="413">
        <v>58159.7</v>
      </c>
    </row>
    <row r="24" spans="1:5" ht="12.75">
      <c r="A24" s="399">
        <v>3113</v>
      </c>
      <c r="B24" s="144" t="s">
        <v>1858</v>
      </c>
      <c r="C24" s="144">
        <v>5</v>
      </c>
      <c r="D24" s="146">
        <v>128</v>
      </c>
      <c r="E24" s="413">
        <v>301.5</v>
      </c>
    </row>
    <row r="25" spans="1:5" ht="12.75">
      <c r="A25" s="399">
        <v>3201</v>
      </c>
      <c r="B25" s="144" t="s">
        <v>32</v>
      </c>
      <c r="C25" s="144">
        <v>0</v>
      </c>
      <c r="D25" s="146">
        <v>0</v>
      </c>
      <c r="E25" s="413">
        <v>4700</v>
      </c>
    </row>
    <row r="26" spans="1:5" ht="13.5" thickBot="1">
      <c r="A26" s="626">
        <v>3202</v>
      </c>
      <c r="B26" s="195" t="s">
        <v>33</v>
      </c>
      <c r="C26" s="195">
        <v>0</v>
      </c>
      <c r="D26" s="500">
        <v>9456</v>
      </c>
      <c r="E26" s="627">
        <v>9457</v>
      </c>
    </row>
    <row r="27" spans="1:6" s="121" customFormat="1" ht="13.5" customHeight="1" thickBot="1">
      <c r="A27" s="414"/>
      <c r="B27" s="336" t="s">
        <v>1350</v>
      </c>
      <c r="C27" s="336">
        <f>SUM(C22:C26)</f>
        <v>48005</v>
      </c>
      <c r="D27" s="337">
        <f>SUM(D22:D26)</f>
        <v>67329</v>
      </c>
      <c r="E27" s="415">
        <f>SUM(E22:E26)</f>
        <v>91737.5</v>
      </c>
      <c r="F27"/>
    </row>
    <row r="28" spans="1:5" ht="22.5">
      <c r="A28" s="399">
        <v>4111</v>
      </c>
      <c r="B28" s="163" t="s">
        <v>1395</v>
      </c>
      <c r="C28" s="144">
        <v>0</v>
      </c>
      <c r="D28" s="146">
        <v>27249.6</v>
      </c>
      <c r="E28" s="413">
        <v>27707.4</v>
      </c>
    </row>
    <row r="29" spans="1:10" ht="22.5">
      <c r="A29" s="399">
        <v>4112</v>
      </c>
      <c r="B29" s="163" t="s">
        <v>1396</v>
      </c>
      <c r="C29" s="144">
        <v>99425</v>
      </c>
      <c r="D29" s="146">
        <v>101854.1</v>
      </c>
      <c r="E29" s="413">
        <v>101854.1</v>
      </c>
      <c r="F29" s="338"/>
      <c r="G29" s="338"/>
      <c r="H29" s="2"/>
      <c r="I29" s="19"/>
      <c r="J29" s="6"/>
    </row>
    <row r="30" spans="1:10" ht="11.25">
      <c r="A30" s="399">
        <v>4116</v>
      </c>
      <c r="B30" s="144" t="s">
        <v>1401</v>
      </c>
      <c r="C30" s="144">
        <v>0</v>
      </c>
      <c r="D30" s="146">
        <v>304296.4</v>
      </c>
      <c r="E30" s="413">
        <v>304251.7</v>
      </c>
      <c r="F30" s="338"/>
      <c r="G30" s="338"/>
      <c r="H30" s="2"/>
      <c r="I30" s="19"/>
      <c r="J30" s="6"/>
    </row>
    <row r="31" spans="1:10" ht="11.25">
      <c r="A31" s="399">
        <v>4121</v>
      </c>
      <c r="B31" s="144" t="s">
        <v>1402</v>
      </c>
      <c r="C31" s="144">
        <v>7000</v>
      </c>
      <c r="D31" s="146">
        <v>13259.7</v>
      </c>
      <c r="E31" s="413">
        <v>12858.6</v>
      </c>
      <c r="F31" s="338"/>
      <c r="G31" s="338"/>
      <c r="H31" s="2"/>
      <c r="I31" s="19"/>
      <c r="J31" s="6"/>
    </row>
    <row r="32" spans="1:10" ht="11.25">
      <c r="A32" s="399">
        <v>4122</v>
      </c>
      <c r="B32" s="144" t="s">
        <v>34</v>
      </c>
      <c r="C32" s="144">
        <v>0</v>
      </c>
      <c r="D32" s="146">
        <v>61920.6</v>
      </c>
      <c r="E32" s="413">
        <v>61920.6</v>
      </c>
      <c r="F32" s="338"/>
      <c r="G32" s="338"/>
      <c r="H32" s="2"/>
      <c r="I32" s="19"/>
      <c r="J32" s="6"/>
    </row>
    <row r="33" spans="1:5" ht="11.25" customHeight="1">
      <c r="A33" s="399">
        <v>4131</v>
      </c>
      <c r="B33" s="144" t="s">
        <v>114</v>
      </c>
      <c r="C33" s="144">
        <v>5000</v>
      </c>
      <c r="D33" s="146">
        <v>0</v>
      </c>
      <c r="E33" s="413">
        <v>0</v>
      </c>
    </row>
    <row r="34" spans="1:5" ht="11.25" customHeight="1">
      <c r="A34" s="399">
        <v>4152</v>
      </c>
      <c r="B34" s="2" t="s">
        <v>706</v>
      </c>
      <c r="C34" s="144">
        <v>0</v>
      </c>
      <c r="D34" s="146">
        <v>95.8</v>
      </c>
      <c r="E34" s="413">
        <v>72.2</v>
      </c>
    </row>
    <row r="35" spans="1:5" ht="11.25" customHeight="1">
      <c r="A35" s="399">
        <v>4213</v>
      </c>
      <c r="B35" s="144" t="s">
        <v>1347</v>
      </c>
      <c r="C35" s="144">
        <v>0</v>
      </c>
      <c r="D35" s="146">
        <v>1575</v>
      </c>
      <c r="E35" s="413">
        <v>1575</v>
      </c>
    </row>
    <row r="36" spans="1:5" ht="11.25" customHeight="1">
      <c r="A36" s="399">
        <v>4216</v>
      </c>
      <c r="B36" s="144" t="s">
        <v>1358</v>
      </c>
      <c r="C36" s="144">
        <v>0</v>
      </c>
      <c r="D36" s="146">
        <v>85700</v>
      </c>
      <c r="E36" s="413">
        <v>86267.9</v>
      </c>
    </row>
    <row r="37" spans="1:5" ht="11.25" customHeight="1" thickBot="1">
      <c r="A37" s="626">
        <v>4232</v>
      </c>
      <c r="B37" s="2" t="s">
        <v>707</v>
      </c>
      <c r="C37" s="195">
        <v>0</v>
      </c>
      <c r="D37" s="500">
        <v>60.2</v>
      </c>
      <c r="E37" s="627">
        <v>60.2</v>
      </c>
    </row>
    <row r="38" spans="1:6" s="121" customFormat="1" ht="13.5" customHeight="1" thickBot="1">
      <c r="A38" s="416"/>
      <c r="B38" s="336" t="s">
        <v>933</v>
      </c>
      <c r="C38" s="336">
        <f>SUM(C28:C37)</f>
        <v>111425</v>
      </c>
      <c r="D38" s="337">
        <f>SUM(D28:D37)</f>
        <v>596011.3999999999</v>
      </c>
      <c r="E38" s="415">
        <f>SUM(E28:E37)</f>
        <v>596567.7</v>
      </c>
      <c r="F38" s="5"/>
    </row>
    <row r="39" spans="1:7" s="201" customFormat="1" ht="19.5" customHeight="1" thickBot="1">
      <c r="A39" s="860" t="s">
        <v>934</v>
      </c>
      <c r="B39" s="861"/>
      <c r="C39" s="417">
        <f>SUM(C4+C21+C27+C38)</f>
        <v>1039335</v>
      </c>
      <c r="D39" s="418">
        <f>SUM(D4+D21+D27+D38)</f>
        <v>1664122.0999999999</v>
      </c>
      <c r="E39" s="408">
        <f>SUM(E4+E21+E27+E38)</f>
        <v>1818498.8</v>
      </c>
      <c r="F39" s="5"/>
      <c r="G39" s="751"/>
    </row>
    <row r="40" ht="13.5" thickTop="1"/>
    <row r="41" spans="4:5" ht="12.75">
      <c r="D41" s="489"/>
      <c r="E41" s="5"/>
    </row>
    <row r="42" spans="4:5" ht="12.75">
      <c r="D42" s="489"/>
      <c r="E42" s="5"/>
    </row>
    <row r="43" spans="4:5" ht="12.75">
      <c r="D43" s="489"/>
      <c r="E43" s="5"/>
    </row>
    <row r="44" spans="4:5" ht="12.75">
      <c r="D44" s="489"/>
      <c r="E44" s="5"/>
    </row>
  </sheetData>
  <mergeCells count="4">
    <mergeCell ref="A1:A3"/>
    <mergeCell ref="B1:B3"/>
    <mergeCell ref="C1:E1"/>
    <mergeCell ref="A39:B39"/>
  </mergeCells>
  <printOptions/>
  <pageMargins left="0.75" right="0.75" top="1" bottom="0.85" header="0.4921259845" footer="0.4921259845"/>
  <pageSetup firstPageNumber="33" useFirstPageNumber="1" horizontalDpi="600" verticalDpi="600" orientation="portrait" paperSize="9" r:id="rId2"/>
  <headerFooter alignWithMargins="0">
    <oddHeader>&amp;C&amp;"Arial CE,tučné"&amp;12PŘEHLED HOSPODAŘENÍ ZA  ROK  &amp;U2002&amp;U  -  PŘÍJMY DLE POLOŽEK</oddHeader>
    <oddFooter>&amp;C&amp;P&amp;RPříjmy dle položek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rozpočtut na rok 2001</dc:title>
  <dc:subject/>
  <dc:creator>M. Jakešová</dc:creator>
  <cp:keywords/>
  <dc:description/>
  <cp:lastModifiedBy>PavlicekJ</cp:lastModifiedBy>
  <cp:lastPrinted>2003-02-19T08:17:36Z</cp:lastPrinted>
  <dcterms:created xsi:type="dcterms:W3CDTF">1999-02-24T09:24:54Z</dcterms:created>
  <dcterms:modified xsi:type="dcterms:W3CDTF">2003-02-19T08:22:57Z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